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9E1" lockStructure="1"/>
  <bookViews>
    <workbookView xWindow="12585" yWindow="105" windowWidth="12630" windowHeight="12435"/>
  </bookViews>
  <sheets>
    <sheet name="DATOS" sheetId="4" r:id="rId1"/>
    <sheet name="Rendimientos Materiales" sheetId="5" r:id="rId2"/>
  </sheets>
  <definedNames>
    <definedName name="Acabados" localSheetId="1">'Rendimientos Materiales'!$M$15:$S$20</definedName>
    <definedName name="Acabados">#REF!</definedName>
  </definedNames>
  <calcPr calcId="145621"/>
</workbook>
</file>

<file path=xl/calcChain.xml><?xml version="1.0" encoding="utf-8"?>
<calcChain xmlns="http://schemas.openxmlformats.org/spreadsheetml/2006/main">
  <c r="M13" i="5" l="1"/>
  <c r="E23" i="4" l="1"/>
  <c r="R15" i="5"/>
  <c r="E24" i="4"/>
  <c r="E22" i="4"/>
  <c r="R19" i="5"/>
  <c r="R17" i="5"/>
  <c r="R16" i="5"/>
  <c r="R18" i="5"/>
  <c r="R20" i="5"/>
  <c r="Q15" i="5" l="1"/>
  <c r="D25" i="4" l="1"/>
  <c r="C25" i="4"/>
  <c r="B25" i="4"/>
  <c r="Q20" i="5" l="1"/>
  <c r="Q19" i="5"/>
  <c r="Q18" i="5"/>
  <c r="Q17" i="5"/>
  <c r="Q16" i="5"/>
  <c r="E25" i="4" l="1"/>
</calcChain>
</file>

<file path=xl/sharedStrings.xml><?xml version="1.0" encoding="utf-8"?>
<sst xmlns="http://schemas.openxmlformats.org/spreadsheetml/2006/main" count="139" uniqueCount="71">
  <si>
    <t>REFERENCIA</t>
  </si>
  <si>
    <t>Imprimación</t>
  </si>
  <si>
    <t>MATERIAL</t>
  </si>
  <si>
    <t>CX-28</t>
  </si>
  <si>
    <t>RG-116</t>
  </si>
  <si>
    <t>RENDIMIENTO</t>
  </si>
  <si>
    <t>TIPO DE PRODUCTO</t>
  </si>
  <si>
    <t>Malla antialcalina</t>
  </si>
  <si>
    <t>FORMATO</t>
  </si>
  <si>
    <t>kg</t>
  </si>
  <si>
    <t>L</t>
  </si>
  <si>
    <t>m²</t>
  </si>
  <si>
    <t>kg/m²</t>
  </si>
  <si>
    <t>m²/m²</t>
  </si>
  <si>
    <t>Uds</t>
  </si>
  <si>
    <t>----</t>
  </si>
  <si>
    <t>RX-528</t>
  </si>
  <si>
    <t>PX-20M</t>
  </si>
  <si>
    <t>PX-20G</t>
  </si>
  <si>
    <t>PX-20F</t>
  </si>
  <si>
    <t>PX-28G</t>
  </si>
  <si>
    <t>PX-28M</t>
  </si>
  <si>
    <t>PX-28F</t>
  </si>
  <si>
    <t>DATOS DE LA OBRA</t>
  </si>
  <si>
    <t>SUPERFICIE DE LA FACHADA</t>
  </si>
  <si>
    <t>ACRILICO GRUESO</t>
  </si>
  <si>
    <t>ACRILICO MEDIO</t>
  </si>
  <si>
    <t>ACRILICO FINO</t>
  </si>
  <si>
    <t>SILOXANO GRUESO</t>
  </si>
  <si>
    <t>SILOXANO MEDIO</t>
  </si>
  <si>
    <t>SILOXANO FINO</t>
  </si>
  <si>
    <t>Botes</t>
  </si>
  <si>
    <t>Rollos</t>
  </si>
  <si>
    <t>Sacos</t>
  </si>
  <si>
    <t>TIPO DE MORTERO DE ACABADO EN LA FACHADA</t>
  </si>
  <si>
    <t>HUECOS DE FACHADA</t>
  </si>
  <si>
    <t>Número</t>
  </si>
  <si>
    <t>m</t>
  </si>
  <si>
    <t>VENTANAS</t>
  </si>
  <si>
    <t>PUERTAS</t>
  </si>
  <si>
    <t>*Los datos que aparecen en esta tabla de cálculo, son orientativos. Se debe realizar un estudio exhaustivo de cada obra para conocer exáctamente la cantidad de material necesario. Baixens no se hace responsable de su uso inadecuado, y queda excluido de toda responsabilidad al respecto.</t>
  </si>
  <si>
    <t>Malla de fibra de vidrio</t>
  </si>
  <si>
    <t>MATERIAL NECESARIO</t>
  </si>
  <si>
    <t>PESO</t>
  </si>
  <si>
    <r>
      <t xml:space="preserve">Mortero Acrílico Grueso (2000 </t>
    </r>
    <r>
      <rPr>
        <sz val="11"/>
        <color theme="1"/>
        <rFont val="Calibri"/>
        <family val="2"/>
      </rPr>
      <t>µ</t>
    </r>
    <r>
      <rPr>
        <sz val="11"/>
        <color theme="1"/>
        <rFont val="Century Gothic"/>
        <family val="2"/>
      </rPr>
      <t>m)</t>
    </r>
  </si>
  <si>
    <t>Mortero Acrílico Medio (1500 µm)</t>
  </si>
  <si>
    <t>Mortero Acrílico Fino (1000 µm)</t>
  </si>
  <si>
    <r>
      <t xml:space="preserve">Mortero Acrílico Grueso (2000 </t>
    </r>
    <r>
      <rPr>
        <b/>
        <sz val="11"/>
        <color theme="1"/>
        <rFont val="Calibri"/>
        <family val="2"/>
      </rPr>
      <t>µ</t>
    </r>
    <r>
      <rPr>
        <b/>
        <sz val="11"/>
        <color theme="1"/>
        <rFont val="Century Gothic"/>
        <family val="2"/>
      </rPr>
      <t>m)</t>
    </r>
  </si>
  <si>
    <t>Mortero Acrílico Siloxano Grueso (2000 µm)</t>
  </si>
  <si>
    <t>Mortero Acrílico Siloxano Medio (1500 µm)</t>
  </si>
  <si>
    <t>Mortero Acrílico Siloxano Fino (1000 µm)</t>
  </si>
  <si>
    <t>ISOLXTREM® RTX</t>
  </si>
  <si>
    <t>ISOLXTREM® SILOXANE TECHNOLOGY</t>
  </si>
  <si>
    <t xml:space="preserve">ISOLXTREM® POLIESTIREX </t>
  </si>
  <si>
    <t>MALLA ISOLXTREM®</t>
  </si>
  <si>
    <t>ISOLXTREM® MICROPRIMER</t>
  </si>
  <si>
    <t>l/m²</t>
  </si>
  <si>
    <t xml:space="preserve">Mortero de Regularización </t>
  </si>
  <si>
    <t>Mortero de Regularización</t>
  </si>
  <si>
    <t>Mortero Acrílico Grueso (2000 µm)</t>
  </si>
  <si>
    <t>Ancho</t>
  </si>
  <si>
    <t>Alto</t>
  </si>
  <si>
    <t>SUPERFICIE FACHADA</t>
  </si>
  <si>
    <t xml:space="preserve"> </t>
  </si>
  <si>
    <t>SISTEMA ANTIFISURAS ISOLXTREM® SYSTEM</t>
  </si>
  <si>
    <r>
      <rPr>
        <b/>
        <sz val="12"/>
        <rFont val="Century Gothic"/>
        <family val="2"/>
      </rPr>
      <t>1</t>
    </r>
    <r>
      <rPr>
        <sz val="12"/>
        <rFont val="Century Gothic"/>
        <family val="2"/>
      </rPr>
      <t>. SOPORTE</t>
    </r>
  </si>
  <si>
    <r>
      <rPr>
        <b/>
        <sz val="12"/>
        <rFont val="Century Gothic"/>
        <family val="2"/>
      </rPr>
      <t>2.</t>
    </r>
    <r>
      <rPr>
        <sz val="12"/>
        <rFont val="Century Gothic"/>
        <family val="2"/>
      </rPr>
      <t xml:space="preserve"> [CX-28] ISOLXTREM® POLIESTIREX</t>
    </r>
  </si>
  <si>
    <r>
      <rPr>
        <b/>
        <sz val="12"/>
        <rFont val="Century Gothic"/>
        <family val="2"/>
      </rPr>
      <t>3.</t>
    </r>
    <r>
      <rPr>
        <sz val="12"/>
        <rFont val="Century Gothic"/>
        <family val="2"/>
      </rPr>
      <t xml:space="preserve"> [RX-528] ISOLXTREM® MICROPRIMER</t>
    </r>
  </si>
  <si>
    <r>
      <rPr>
        <b/>
        <sz val="12"/>
        <rFont val="Century Gothic"/>
        <family val="2"/>
      </rPr>
      <t>4.</t>
    </r>
    <r>
      <rPr>
        <sz val="12"/>
        <rFont val="Century Gothic"/>
        <family val="2"/>
      </rPr>
      <t xml:space="preserve"> [PX-20] ISOLXTREM® RTX/[PX-28] ISOLXTREM® SILOXANE TECHNOLOGY</t>
    </r>
  </si>
  <si>
    <r>
      <rPr>
        <b/>
        <sz val="12"/>
        <rFont val="Century Gothic"/>
        <family val="2"/>
      </rPr>
      <t>5.</t>
    </r>
    <r>
      <rPr>
        <sz val="12"/>
        <rFont val="Century Gothic"/>
        <family val="2"/>
      </rPr>
      <t xml:space="preserve"> [RG-116] MALLA ISOLXTREM® </t>
    </r>
  </si>
  <si>
    <r>
      <rPr>
        <b/>
        <sz val="12"/>
        <rFont val="Century Gothic"/>
        <family val="2"/>
      </rPr>
      <t>6.</t>
    </r>
    <r>
      <rPr>
        <sz val="12"/>
        <rFont val="Century Gothic"/>
        <family val="2"/>
      </rPr>
      <t xml:space="preserve"> [PX-20] ISOLXTREM® RTX/[PX-28] ISOLXTREM® SILOXANE TECHNOLOGY</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</si>
</sst>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17" x14ac:knownFonts="1">
    <font>
      <sz val="11"/>
      <color theme="1"/>
      <name val="Calibri"/>
      <family val="2"/>
      <scheme val="minor"/>
    </font>
    <font>
      <sz val="11"/>
      <color theme="1"/>
      <name val="Century Gothic"/>
      <family val="2"/>
    </font>
    <font>
      <b/>
      <sz val="11"/>
      <color theme="1"/>
      <name val="Century Gothic"/>
      <family val="2"/>
    </font>
    <font>
      <sz val="8"/>
      <color theme="1"/>
      <name val="Century Gothic"/>
      <family val="2"/>
    </font>
    <font>
      <b/>
      <sz val="11"/>
      <color theme="0"/>
      <name val="Century Gothic"/>
      <family val="2"/>
    </font>
    <font>
      <sz val="11"/>
      <color theme="1"/>
      <name val="Calibri"/>
      <family val="2"/>
      <scheme val="minor"/>
    </font>
    <font>
      <sz val="11"/>
      <color theme="1"/>
      <name val="Calibri"/>
      <family val="2"/>
    </font>
    <font>
      <b/>
      <sz val="12"/>
      <color theme="1"/>
      <name val="Century Gothic"/>
      <family val="2"/>
    </font>
    <font>
      <sz val="12"/>
      <color theme="1"/>
      <name val="Century Gothic"/>
      <family val="2"/>
    </font>
    <font>
      <b/>
      <sz val="12"/>
      <color rgb="FF0070C0"/>
      <name val="Century Gothic"/>
      <family val="2"/>
    </font>
    <font>
      <b/>
      <sz val="11"/>
      <color theme="1"/>
      <name val="Calibri"/>
      <family val="2"/>
    </font>
    <font>
      <b/>
      <sz val="14"/>
      <color theme="0"/>
      <name val="Century Gothic"/>
      <family val="2"/>
    </font>
    <font>
      <b/>
      <sz val="14"/>
      <color rgb="FFFFFF00"/>
      <name val="Century Gothic"/>
      <family val="2"/>
    </font>
    <font>
      <b/>
      <sz val="11"/>
      <color rgb="FF0070C0"/>
      <name val="Century Gothic"/>
      <family val="2"/>
    </font>
    <font>
      <sz val="20"/>
      <name val="Calibri"/>
      <family val="2"/>
      <scheme val="minor"/>
    </font>
    <font>
      <sz val="12"/>
      <name val="Century Gothic"/>
      <family val="2"/>
    </font>
    <font>
      <b/>
      <sz val="12"/>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s>
  <borders count="32">
    <border>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43" fontId="5" fillId="0" borderId="0" applyFont="0" applyFill="0" applyBorder="0" applyAlignment="0" applyProtection="0"/>
  </cellStyleXfs>
  <cellXfs count="134">
    <xf numFmtId="0" fontId="0" fillId="0" borderId="0" xfId="0"/>
    <xf numFmtId="0" fontId="1" fillId="0" borderId="0" xfId="0" applyFont="1"/>
    <xf numFmtId="0" fontId="1" fillId="0" borderId="0" xfId="0" applyFont="1" applyAlignment="1">
      <alignment horizontal="center"/>
    </xf>
    <xf numFmtId="0" fontId="1" fillId="0" borderId="0" xfId="0" applyFont="1" applyBorder="1" applyAlignment="1">
      <alignment horizontal="center"/>
    </xf>
    <xf numFmtId="0" fontId="1" fillId="0" borderId="2" xfId="0" applyFont="1" applyBorder="1" applyAlignment="1">
      <alignment horizontal="center"/>
    </xf>
    <xf numFmtId="0" fontId="1" fillId="0" borderId="6" xfId="0" applyFont="1" applyBorder="1"/>
    <xf numFmtId="0" fontId="1" fillId="0" borderId="6" xfId="0" applyFont="1" applyBorder="1" applyAlignment="1">
      <alignment horizontal="center"/>
    </xf>
    <xf numFmtId="0" fontId="1" fillId="0" borderId="11" xfId="0" applyFont="1" applyBorder="1" applyAlignment="1">
      <alignment horizontal="center"/>
    </xf>
    <xf numFmtId="2" fontId="1" fillId="0" borderId="3" xfId="0" applyNumberFormat="1" applyFont="1" applyBorder="1" applyAlignment="1">
      <alignment horizontal="center"/>
    </xf>
    <xf numFmtId="0" fontId="1" fillId="2" borderId="2" xfId="0" applyFont="1" applyFill="1" applyBorder="1" applyAlignment="1">
      <alignment horizontal="center"/>
    </xf>
    <xf numFmtId="2" fontId="1" fillId="2" borderId="1" xfId="0" applyNumberFormat="1" applyFont="1" applyFill="1" applyBorder="1" applyAlignment="1">
      <alignment horizontal="center"/>
    </xf>
    <xf numFmtId="2" fontId="1" fillId="2" borderId="3" xfId="0" applyNumberFormat="1" applyFont="1" applyFill="1" applyBorder="1" applyAlignment="1">
      <alignment horizontal="center"/>
    </xf>
    <xf numFmtId="0" fontId="1" fillId="0" borderId="6" xfId="0" applyFont="1" applyBorder="1" applyAlignment="1"/>
    <xf numFmtId="0" fontId="1" fillId="2" borderId="1" xfId="0" quotePrefix="1" applyFont="1" applyFill="1" applyBorder="1" applyAlignment="1">
      <alignment horizontal="center"/>
    </xf>
    <xf numFmtId="0" fontId="1" fillId="2" borderId="0" xfId="0" applyFont="1" applyFill="1" applyBorder="1" applyAlignment="1">
      <alignment horizontal="center"/>
    </xf>
    <xf numFmtId="0" fontId="1" fillId="2" borderId="3" xfId="0" applyFont="1" applyFill="1" applyBorder="1" applyAlignment="1">
      <alignment horizontal="center"/>
    </xf>
    <xf numFmtId="2" fontId="1" fillId="0" borderId="0" xfId="0" applyNumberFormat="1" applyFont="1" applyFill="1" applyAlignment="1">
      <alignment horizontal="center"/>
    </xf>
    <xf numFmtId="1" fontId="1" fillId="0" borderId="0" xfId="0" applyNumberFormat="1" applyFont="1" applyFill="1" applyAlignment="1">
      <alignment horizontal="center"/>
    </xf>
    <xf numFmtId="0" fontId="1" fillId="0" borderId="0" xfId="0" applyFont="1" applyFill="1" applyAlignment="1">
      <alignment horizontal="center"/>
    </xf>
    <xf numFmtId="0" fontId="2" fillId="0" borderId="0" xfId="0" applyFont="1" applyFill="1" applyAlignment="1"/>
    <xf numFmtId="0" fontId="1" fillId="0" borderId="2" xfId="0" applyFont="1" applyFill="1" applyBorder="1" applyAlignment="1">
      <alignment horizontal="center"/>
    </xf>
    <xf numFmtId="0" fontId="1" fillId="0" borderId="0" xfId="0" applyFont="1" applyFill="1" applyBorder="1" applyAlignment="1">
      <alignment horizontal="center"/>
    </xf>
    <xf numFmtId="0" fontId="1" fillId="0" borderId="3" xfId="0" applyFont="1" applyFill="1" applyBorder="1" applyAlignment="1">
      <alignment horizontal="center"/>
    </xf>
    <xf numFmtId="2" fontId="1" fillId="0" borderId="1" xfId="0" applyNumberFormat="1" applyFont="1" applyFill="1" applyBorder="1" applyAlignment="1">
      <alignment horizontal="center"/>
    </xf>
    <xf numFmtId="0" fontId="1" fillId="0" borderId="5" xfId="0" applyFont="1" applyFill="1" applyBorder="1" applyAlignment="1">
      <alignment horizontal="center"/>
    </xf>
    <xf numFmtId="0" fontId="1" fillId="0" borderId="6" xfId="0" applyFont="1" applyBorder="1" applyAlignment="1">
      <alignment horizontal="left"/>
    </xf>
    <xf numFmtId="0" fontId="1" fillId="0" borderId="1" xfId="0" applyFont="1" applyBorder="1"/>
    <xf numFmtId="0" fontId="1" fillId="0" borderId="1" xfId="0" applyFont="1" applyFill="1" applyBorder="1" applyAlignment="1">
      <alignment horizontal="center"/>
    </xf>
    <xf numFmtId="0" fontId="1" fillId="0" borderId="1" xfId="0" applyFont="1" applyBorder="1" applyAlignment="1">
      <alignment horizontal="center"/>
    </xf>
    <xf numFmtId="0" fontId="1" fillId="2" borderId="1" xfId="0" applyFont="1" applyFill="1" applyBorder="1" applyAlignment="1">
      <alignment horizontal="center"/>
    </xf>
    <xf numFmtId="0" fontId="0" fillId="0" borderId="1" xfId="0" applyBorder="1"/>
    <xf numFmtId="0" fontId="0" fillId="0" borderId="12" xfId="0" applyBorder="1"/>
    <xf numFmtId="0" fontId="1" fillId="2" borderId="12" xfId="0" applyFont="1" applyFill="1" applyBorder="1" applyAlignment="1">
      <alignment horizontal="center"/>
    </xf>
    <xf numFmtId="2" fontId="1" fillId="2" borderId="11" xfId="0" applyNumberFormat="1" applyFont="1" applyFill="1" applyBorder="1" applyAlignment="1">
      <alignment horizontal="center"/>
    </xf>
    <xf numFmtId="0" fontId="0" fillId="0" borderId="4" xfId="0" applyBorder="1"/>
    <xf numFmtId="0" fontId="0" fillId="0" borderId="0" xfId="0" applyBorder="1"/>
    <xf numFmtId="2" fontId="1" fillId="0" borderId="4" xfId="0" applyNumberFormat="1" applyFont="1" applyFill="1" applyBorder="1" applyAlignment="1">
      <alignment horizontal="center"/>
    </xf>
    <xf numFmtId="1" fontId="1" fillId="2" borderId="1" xfId="0" applyNumberFormat="1" applyFont="1" applyFill="1" applyBorder="1" applyAlignment="1">
      <alignment horizontal="center"/>
    </xf>
    <xf numFmtId="1" fontId="1" fillId="0" borderId="1" xfId="0" applyNumberFormat="1" applyFont="1" applyFill="1" applyBorder="1" applyAlignment="1">
      <alignment horizontal="center"/>
    </xf>
    <xf numFmtId="0" fontId="1" fillId="0" borderId="1" xfId="0" quotePrefix="1" applyFont="1" applyFill="1" applyBorder="1" applyAlignment="1">
      <alignment horizontal="center"/>
    </xf>
    <xf numFmtId="0" fontId="1" fillId="0" borderId="0" xfId="0" quotePrefix="1" applyFont="1" applyFill="1" applyBorder="1" applyAlignment="1">
      <alignment horizontal="center"/>
    </xf>
    <xf numFmtId="0" fontId="1" fillId="2" borderId="0" xfId="0" quotePrefix="1" applyFont="1" applyFill="1" applyBorder="1" applyAlignment="1">
      <alignment horizontal="center"/>
    </xf>
    <xf numFmtId="0" fontId="7" fillId="3" borderId="7" xfId="0" applyFont="1" applyFill="1" applyBorder="1" applyAlignment="1" applyProtection="1">
      <alignment horizontal="center"/>
      <protection locked="0"/>
    </xf>
    <xf numFmtId="0" fontId="7" fillId="2" borderId="3" xfId="0" applyFont="1" applyFill="1" applyBorder="1" applyAlignment="1">
      <alignment horizontal="center"/>
    </xf>
    <xf numFmtId="0" fontId="7" fillId="0" borderId="3" xfId="0" applyFont="1" applyFill="1" applyBorder="1" applyAlignment="1">
      <alignment horizontal="center"/>
    </xf>
    <xf numFmtId="0" fontId="8" fillId="0" borderId="2" xfId="0" applyFont="1" applyBorder="1" applyAlignment="1">
      <alignment horizontal="center"/>
    </xf>
    <xf numFmtId="0" fontId="8" fillId="0" borderId="1" xfId="0" applyFont="1" applyBorder="1" applyAlignment="1">
      <alignment horizontal="center"/>
    </xf>
    <xf numFmtId="2" fontId="7" fillId="0" borderId="16" xfId="0" applyNumberFormat="1" applyFont="1" applyBorder="1" applyAlignment="1">
      <alignment horizontal="center"/>
    </xf>
    <xf numFmtId="0" fontId="8" fillId="2" borderId="2" xfId="0" applyFont="1" applyFill="1" applyBorder="1" applyAlignment="1">
      <alignment horizontal="center"/>
    </xf>
    <xf numFmtId="0" fontId="8" fillId="2" borderId="1" xfId="0" applyFont="1" applyFill="1" applyBorder="1" applyAlignment="1">
      <alignment horizontal="center"/>
    </xf>
    <xf numFmtId="2" fontId="7" fillId="6" borderId="16" xfId="0" applyNumberFormat="1" applyFont="1" applyFill="1" applyBorder="1" applyAlignment="1">
      <alignment horizontal="center"/>
    </xf>
    <xf numFmtId="1" fontId="7" fillId="6" borderId="15" xfId="0" applyNumberFormat="1" applyFont="1" applyFill="1" applyBorder="1" applyAlignment="1">
      <alignment horizontal="center"/>
    </xf>
    <xf numFmtId="0" fontId="8" fillId="0" borderId="2" xfId="0" applyFont="1" applyFill="1" applyBorder="1" applyAlignment="1">
      <alignment horizontal="center"/>
    </xf>
    <xf numFmtId="0" fontId="8" fillId="0" borderId="1" xfId="0" applyFont="1" applyFill="1" applyBorder="1" applyAlignment="1">
      <alignment horizontal="center"/>
    </xf>
    <xf numFmtId="1" fontId="7" fillId="0" borderId="15" xfId="0" applyNumberFormat="1" applyFont="1" applyFill="1" applyBorder="1" applyAlignment="1">
      <alignment horizontal="center"/>
    </xf>
    <xf numFmtId="0" fontId="8" fillId="2" borderId="4" xfId="0" applyFont="1" applyFill="1" applyBorder="1" applyAlignment="1">
      <alignment horizontal="center"/>
    </xf>
    <xf numFmtId="2" fontId="7" fillId="6" borderId="18" xfId="0" applyNumberFormat="1" applyFont="1" applyFill="1" applyBorder="1" applyAlignment="1">
      <alignment horizontal="center"/>
    </xf>
    <xf numFmtId="0" fontId="2" fillId="2" borderId="14" xfId="0" applyFont="1" applyFill="1" applyBorder="1" applyAlignment="1">
      <alignment horizontal="center"/>
    </xf>
    <xf numFmtId="0" fontId="2" fillId="0" borderId="2" xfId="0" applyFont="1" applyFill="1" applyBorder="1" applyAlignment="1">
      <alignment horizontal="center"/>
    </xf>
    <xf numFmtId="0" fontId="2" fillId="2" borderId="2" xfId="0" applyFont="1" applyFill="1" applyBorder="1" applyAlignment="1">
      <alignment horizontal="center"/>
    </xf>
    <xf numFmtId="0" fontId="11" fillId="5" borderId="19" xfId="0" applyFont="1" applyFill="1" applyBorder="1" applyAlignment="1">
      <alignment horizontal="center"/>
    </xf>
    <xf numFmtId="0" fontId="11" fillId="5" borderId="20" xfId="0" applyFont="1" applyFill="1" applyBorder="1" applyAlignment="1">
      <alignment horizontal="center"/>
    </xf>
    <xf numFmtId="2" fontId="1" fillId="2" borderId="12" xfId="0" applyNumberFormat="1" applyFont="1" applyFill="1" applyBorder="1" applyAlignment="1">
      <alignment horizontal="center"/>
    </xf>
    <xf numFmtId="2" fontId="1" fillId="4" borderId="1" xfId="0" applyNumberFormat="1" applyFont="1" applyFill="1" applyBorder="1" applyAlignment="1">
      <alignment horizontal="center"/>
    </xf>
    <xf numFmtId="0" fontId="4" fillId="5" borderId="19" xfId="0" applyFont="1" applyFill="1" applyBorder="1" applyAlignment="1">
      <alignment horizontal="center"/>
    </xf>
    <xf numFmtId="0" fontId="4" fillId="5" borderId="20" xfId="0" applyFont="1" applyFill="1" applyBorder="1" applyAlignment="1">
      <alignment horizontal="center"/>
    </xf>
    <xf numFmtId="0" fontId="7" fillId="3" borderId="7" xfId="0" applyNumberFormat="1" applyFont="1" applyFill="1" applyBorder="1" applyAlignment="1" applyProtection="1">
      <alignment horizontal="center"/>
      <protection locked="0"/>
    </xf>
    <xf numFmtId="0" fontId="7" fillId="2" borderId="3" xfId="0" applyFont="1" applyFill="1" applyBorder="1" applyAlignment="1">
      <alignment horizontal="right"/>
    </xf>
    <xf numFmtId="0" fontId="7" fillId="0" borderId="3" xfId="0" applyFont="1" applyFill="1" applyBorder="1" applyAlignment="1">
      <alignment horizontal="right"/>
    </xf>
    <xf numFmtId="0" fontId="7" fillId="2" borderId="5" xfId="0" applyFont="1" applyFill="1" applyBorder="1" applyAlignment="1">
      <alignment horizontal="right"/>
    </xf>
    <xf numFmtId="0" fontId="7" fillId="2" borderId="11" xfId="0" applyFont="1" applyFill="1" applyBorder="1" applyAlignment="1">
      <alignment horizontal="right"/>
    </xf>
    <xf numFmtId="0" fontId="7" fillId="0" borderId="5" xfId="0" applyFont="1" applyFill="1" applyBorder="1" applyAlignment="1">
      <alignment horizontal="right"/>
    </xf>
    <xf numFmtId="0" fontId="7" fillId="2" borderId="4" xfId="0" applyFont="1" applyFill="1" applyBorder="1" applyAlignment="1"/>
    <xf numFmtId="0" fontId="9" fillId="2" borderId="12" xfId="0" applyFont="1" applyFill="1" applyBorder="1" applyAlignment="1"/>
    <xf numFmtId="0" fontId="7" fillId="2" borderId="1" xfId="0" applyFont="1" applyFill="1" applyBorder="1" applyAlignment="1">
      <alignment horizontal="right"/>
    </xf>
    <xf numFmtId="0" fontId="7" fillId="0" borderId="1" xfId="0" applyFont="1" applyFill="1" applyBorder="1" applyAlignment="1"/>
    <xf numFmtId="0" fontId="9" fillId="0" borderId="12" xfId="0" applyFont="1" applyFill="1" applyBorder="1" applyAlignment="1">
      <alignment horizontal="left"/>
    </xf>
    <xf numFmtId="0" fontId="7" fillId="0" borderId="11" xfId="0" applyFont="1" applyFill="1" applyBorder="1" applyAlignment="1">
      <alignment horizontal="center"/>
    </xf>
    <xf numFmtId="0" fontId="7" fillId="0" borderId="4" xfId="0" applyFont="1" applyFill="1" applyBorder="1" applyAlignment="1">
      <alignment horizontal="right"/>
    </xf>
    <xf numFmtId="1" fontId="7" fillId="6" borderId="17" xfId="0" applyNumberFormat="1" applyFont="1" applyFill="1" applyBorder="1" applyAlignment="1">
      <alignment horizontal="center"/>
    </xf>
    <xf numFmtId="1" fontId="7" fillId="0" borderId="25" xfId="0" applyNumberFormat="1" applyFont="1" applyBorder="1" applyAlignment="1">
      <alignment horizontal="center"/>
    </xf>
    <xf numFmtId="2" fontId="7" fillId="0" borderId="26" xfId="0" applyNumberFormat="1" applyFont="1" applyBorder="1" applyAlignment="1">
      <alignment horizontal="center"/>
    </xf>
    <xf numFmtId="0" fontId="7" fillId="0" borderId="5" xfId="0" applyFont="1" applyFill="1" applyBorder="1" applyAlignment="1">
      <alignment horizontal="center"/>
    </xf>
    <xf numFmtId="0" fontId="2" fillId="2" borderId="13" xfId="0" applyFont="1" applyFill="1" applyBorder="1" applyAlignment="1">
      <alignment horizontal="center"/>
    </xf>
    <xf numFmtId="0" fontId="1" fillId="2" borderId="4" xfId="0" applyFont="1" applyFill="1" applyBorder="1" applyAlignment="1">
      <alignment horizontal="center"/>
    </xf>
    <xf numFmtId="2" fontId="1" fillId="2" borderId="4" xfId="0" applyNumberFormat="1" applyFont="1" applyFill="1" applyBorder="1" applyAlignment="1">
      <alignment horizontal="center"/>
    </xf>
    <xf numFmtId="2" fontId="1" fillId="2" borderId="5" xfId="0" applyNumberFormat="1" applyFont="1" applyFill="1" applyBorder="1" applyAlignment="1">
      <alignment horizontal="center"/>
    </xf>
    <xf numFmtId="0" fontId="2" fillId="0" borderId="7" xfId="0" applyFont="1" applyFill="1" applyBorder="1" applyAlignment="1">
      <alignment horizontal="center"/>
    </xf>
    <xf numFmtId="0" fontId="13" fillId="0" borderId="7" xfId="0" applyFont="1" applyFill="1" applyBorder="1" applyAlignment="1">
      <alignment horizontal="center"/>
    </xf>
    <xf numFmtId="0" fontId="3" fillId="0" borderId="0" xfId="0" applyFont="1" applyAlignment="1">
      <alignment wrapText="1"/>
    </xf>
    <xf numFmtId="0" fontId="7" fillId="2" borderId="10" xfId="0" applyFont="1" applyFill="1" applyBorder="1" applyAlignment="1">
      <alignment horizontal="center"/>
    </xf>
    <xf numFmtId="0" fontId="8" fillId="0" borderId="0" xfId="0" applyFont="1" applyFill="1" applyBorder="1" applyAlignment="1"/>
    <xf numFmtId="0" fontId="0" fillId="0" borderId="0" xfId="0" applyFill="1" applyBorder="1"/>
    <xf numFmtId="0" fontId="3" fillId="0" borderId="0" xfId="0" applyFont="1" applyAlignment="1">
      <alignment horizontal="left" wrapText="1"/>
    </xf>
    <xf numFmtId="0" fontId="12" fillId="5" borderId="6" xfId="0" applyFont="1" applyFill="1" applyBorder="1" applyAlignment="1">
      <alignment horizontal="center"/>
    </xf>
    <xf numFmtId="0" fontId="12" fillId="5" borderId="11" xfId="0" applyFont="1" applyFill="1" applyBorder="1" applyAlignment="1">
      <alignment horizontal="center"/>
    </xf>
    <xf numFmtId="0" fontId="7" fillId="3" borderId="8" xfId="1" applyNumberFormat="1" applyFont="1" applyFill="1" applyBorder="1" applyAlignment="1" applyProtection="1">
      <alignment horizontal="center"/>
      <protection locked="0"/>
    </xf>
    <xf numFmtId="0" fontId="7" fillId="3" borderId="10" xfId="1" applyNumberFormat="1" applyFont="1" applyFill="1" applyBorder="1" applyAlignment="1" applyProtection="1">
      <alignment horizontal="center"/>
      <protection locked="0"/>
    </xf>
    <xf numFmtId="0" fontId="11" fillId="5" borderId="12" xfId="0" applyFont="1" applyFill="1" applyBorder="1" applyAlignment="1">
      <alignment horizontal="center"/>
    </xf>
    <xf numFmtId="0" fontId="11" fillId="5" borderId="6" xfId="0" applyFont="1" applyFill="1" applyBorder="1" applyAlignment="1">
      <alignment horizontal="center"/>
    </xf>
    <xf numFmtId="0" fontId="11" fillId="5" borderId="11" xfId="0" applyFont="1" applyFill="1" applyBorder="1" applyAlignment="1">
      <alignment horizontal="center"/>
    </xf>
    <xf numFmtId="0" fontId="7" fillId="4" borderId="8" xfId="0" applyFont="1" applyFill="1" applyBorder="1" applyAlignment="1">
      <alignment horizontal="left"/>
    </xf>
    <xf numFmtId="0" fontId="7" fillId="4" borderId="9" xfId="0" applyFont="1" applyFill="1" applyBorder="1" applyAlignment="1">
      <alignment horizontal="left"/>
    </xf>
    <xf numFmtId="0" fontId="7" fillId="4" borderId="10" xfId="0" applyFont="1" applyFill="1" applyBorder="1" applyAlignment="1">
      <alignment horizontal="left"/>
    </xf>
    <xf numFmtId="0" fontId="7" fillId="2" borderId="8" xfId="0" applyFont="1" applyFill="1" applyBorder="1" applyAlignment="1">
      <alignment horizontal="left"/>
    </xf>
    <xf numFmtId="0" fontId="7" fillId="2" borderId="9" xfId="0" applyFont="1" applyFill="1" applyBorder="1" applyAlignment="1">
      <alignment horizontal="left"/>
    </xf>
    <xf numFmtId="0" fontId="7" fillId="2" borderId="10" xfId="0" applyFont="1" applyFill="1" applyBorder="1" applyAlignment="1">
      <alignment horizontal="left"/>
    </xf>
    <xf numFmtId="0" fontId="7" fillId="2" borderId="14" xfId="0" applyFont="1" applyFill="1" applyBorder="1" applyAlignment="1">
      <alignment horizontal="left" vertical="top"/>
    </xf>
    <xf numFmtId="0" fontId="7" fillId="2" borderId="2" xfId="0" applyFont="1" applyFill="1" applyBorder="1" applyAlignment="1">
      <alignment horizontal="left" vertical="top"/>
    </xf>
    <xf numFmtId="0" fontId="7" fillId="2" borderId="13" xfId="0" applyFont="1" applyFill="1" applyBorder="1" applyAlignment="1">
      <alignment horizontal="left" vertical="top"/>
    </xf>
    <xf numFmtId="0" fontId="4" fillId="5" borderId="21" xfId="0" applyFont="1" applyFill="1" applyBorder="1" applyAlignment="1">
      <alignment horizontal="center"/>
    </xf>
    <xf numFmtId="0" fontId="4" fillId="5" borderId="22" xfId="0" applyFont="1" applyFill="1" applyBorder="1" applyAlignment="1">
      <alignment horizontal="center"/>
    </xf>
    <xf numFmtId="0" fontId="4" fillId="5" borderId="9" xfId="0" applyFont="1" applyFill="1" applyBorder="1" applyAlignment="1">
      <alignment horizontal="center"/>
    </xf>
    <xf numFmtId="0" fontId="4" fillId="5" borderId="10" xfId="0" applyFont="1" applyFill="1" applyBorder="1" applyAlignment="1">
      <alignment horizontal="center"/>
    </xf>
    <xf numFmtId="0" fontId="4" fillId="5" borderId="23" xfId="0" applyFont="1" applyFill="1" applyBorder="1" applyAlignment="1">
      <alignment horizontal="center"/>
    </xf>
    <xf numFmtId="0" fontId="4" fillId="5" borderId="24" xfId="0" applyFont="1" applyFill="1" applyBorder="1" applyAlignment="1">
      <alignment horizontal="center"/>
    </xf>
    <xf numFmtId="0" fontId="14" fillId="0" borderId="25" xfId="0" applyFont="1" applyFill="1" applyBorder="1" applyAlignment="1">
      <alignment horizontal="center" vertical="center"/>
    </xf>
    <xf numFmtId="0" fontId="14" fillId="0" borderId="28" xfId="0" applyFont="1" applyFill="1" applyBorder="1" applyAlignment="1">
      <alignment horizontal="center" vertical="center"/>
    </xf>
    <xf numFmtId="0" fontId="14" fillId="0" borderId="26"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16" xfId="0" applyFont="1" applyFill="1" applyBorder="1" applyAlignment="1">
      <alignment horizontal="center" vertical="center"/>
    </xf>
    <xf numFmtId="0" fontId="15" fillId="0" borderId="15" xfId="0" applyFont="1" applyFill="1" applyBorder="1" applyAlignment="1">
      <alignment horizontal="left"/>
    </xf>
    <xf numFmtId="0" fontId="15" fillId="0" borderId="0" xfId="0" applyFont="1" applyFill="1" applyBorder="1" applyAlignment="1">
      <alignment horizontal="left"/>
    </xf>
    <xf numFmtId="0" fontId="15" fillId="0" borderId="16" xfId="0" applyFont="1" applyFill="1" applyBorder="1" applyAlignment="1">
      <alignment horizontal="left"/>
    </xf>
    <xf numFmtId="0" fontId="15" fillId="0" borderId="17" xfId="0" applyFont="1" applyFill="1" applyBorder="1" applyAlignment="1">
      <alignment horizontal="left"/>
    </xf>
    <xf numFmtId="0" fontId="15" fillId="0" borderId="27" xfId="0" applyFont="1" applyFill="1" applyBorder="1" applyAlignment="1">
      <alignment horizontal="left"/>
    </xf>
    <xf numFmtId="0" fontId="15" fillId="0" borderId="18" xfId="0" applyFont="1" applyFill="1" applyBorder="1" applyAlignment="1">
      <alignment horizontal="left"/>
    </xf>
    <xf numFmtId="0" fontId="11" fillId="5" borderId="29" xfId="0" applyFont="1" applyFill="1" applyBorder="1" applyAlignment="1">
      <alignment horizontal="center" vertical="center"/>
    </xf>
    <xf numFmtId="0" fontId="11" fillId="5" borderId="30" xfId="0" applyFont="1" applyFill="1" applyBorder="1" applyAlignment="1">
      <alignment horizontal="center" vertical="center"/>
    </xf>
    <xf numFmtId="0" fontId="11" fillId="5" borderId="31" xfId="0" applyFont="1" applyFill="1" applyBorder="1" applyAlignment="1">
      <alignment horizontal="center" vertical="center"/>
    </xf>
    <xf numFmtId="0" fontId="15" fillId="2" borderId="15" xfId="0" applyFont="1" applyFill="1" applyBorder="1" applyAlignment="1">
      <alignment horizontal="left"/>
    </xf>
    <xf numFmtId="0" fontId="15" fillId="2" borderId="0" xfId="0" applyFont="1" applyFill="1" applyBorder="1" applyAlignment="1">
      <alignment horizontal="left"/>
    </xf>
    <xf numFmtId="0" fontId="15" fillId="2" borderId="16" xfId="0" applyFont="1" applyFill="1" applyBorder="1" applyAlignment="1">
      <alignment horizontal="left"/>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9524</xdr:colOff>
      <xdr:row>2</xdr:row>
      <xdr:rowOff>9525</xdr:rowOff>
    </xdr:from>
    <xdr:to>
      <xdr:col>6</xdr:col>
      <xdr:colOff>0</xdr:colOff>
      <xdr:row>8</xdr:row>
      <xdr:rowOff>170392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024" y="200025"/>
          <a:ext cx="10563226" cy="1335617"/>
        </a:xfrm>
        <a:prstGeom prst="rect">
          <a:avLst/>
        </a:prstGeom>
        <a:ln>
          <a:solidFill>
            <a:sysClr val="windowText" lastClr="000000"/>
          </a:solidFill>
        </a:ln>
      </xdr:spPr>
    </xdr:pic>
    <xdr:clientData/>
  </xdr:twoCellAnchor>
  <xdr:twoCellAnchor editAs="oneCell">
    <xdr:from>
      <xdr:col>1</xdr:col>
      <xdr:colOff>1569796</xdr:colOff>
      <xdr:row>2</xdr:row>
      <xdr:rowOff>95250</xdr:rowOff>
    </xdr:from>
    <xdr:to>
      <xdr:col>2</xdr:col>
      <xdr:colOff>254000</xdr:colOff>
      <xdr:row>8</xdr:row>
      <xdr:rowOff>83624</xdr:rowOff>
    </xdr:to>
    <xdr:pic>
      <xdr:nvPicPr>
        <xdr:cNvPr id="2" name="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87296" y="486833"/>
          <a:ext cx="1954454" cy="1163124"/>
        </a:xfrm>
        <a:prstGeom prst="rect">
          <a:avLst/>
        </a:prstGeom>
      </xdr:spPr>
    </xdr:pic>
    <xdr:clientData/>
  </xdr:twoCellAnchor>
  <xdr:twoCellAnchor editAs="oneCell">
    <xdr:from>
      <xdr:col>7</xdr:col>
      <xdr:colOff>222249</xdr:colOff>
      <xdr:row>2</xdr:row>
      <xdr:rowOff>105833</xdr:rowOff>
    </xdr:from>
    <xdr:to>
      <xdr:col>12</xdr:col>
      <xdr:colOff>709082</xdr:colOff>
      <xdr:row>19</xdr:row>
      <xdr:rowOff>139106</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58082" y="497416"/>
          <a:ext cx="5037667" cy="343052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2:M38"/>
  <sheetViews>
    <sheetView showGridLines="0" tabSelected="1" zoomScale="90" zoomScaleNormal="90" workbookViewId="0">
      <selection activeCell="E14" sqref="E14"/>
    </sheetView>
  </sheetViews>
  <sheetFormatPr baseColWidth="10" defaultRowHeight="15" x14ac:dyDescent="0.25"/>
  <cols>
    <col min="1" max="1" width="4.7109375" customWidth="1"/>
    <col min="2" max="2" width="49" customWidth="1"/>
    <col min="3" max="3" width="43.140625" customWidth="1"/>
    <col min="4" max="4" width="16.85546875" customWidth="1"/>
    <col min="5" max="6" width="24.7109375" customWidth="1"/>
    <col min="7" max="7" width="9.7109375" customWidth="1"/>
    <col min="8" max="13" width="13.7109375" customWidth="1"/>
    <col min="14" max="14" width="4.7109375" customWidth="1"/>
    <col min="15" max="20" width="13.7109375" customWidth="1"/>
  </cols>
  <sheetData>
    <row r="2" spans="2:13" ht="15.75" thickBot="1" x14ac:dyDescent="0.3"/>
    <row r="3" spans="2:13" ht="16.5" customHeight="1" thickBot="1" x14ac:dyDescent="0.3">
      <c r="H3" s="128" t="s">
        <v>64</v>
      </c>
      <c r="I3" s="129"/>
      <c r="J3" s="129"/>
      <c r="K3" s="129"/>
      <c r="L3" s="129"/>
      <c r="M3" s="130"/>
    </row>
    <row r="4" spans="2:13" ht="15.75" customHeight="1" x14ac:dyDescent="0.25">
      <c r="G4" s="35"/>
      <c r="H4" s="116"/>
      <c r="I4" s="117"/>
      <c r="J4" s="117"/>
      <c r="K4" s="117"/>
      <c r="L4" s="117"/>
      <c r="M4" s="118"/>
    </row>
    <row r="5" spans="2:13" x14ac:dyDescent="0.25">
      <c r="G5" s="35"/>
      <c r="H5" s="119"/>
      <c r="I5" s="120"/>
      <c r="J5" s="120"/>
      <c r="K5" s="120"/>
      <c r="L5" s="120"/>
      <c r="M5" s="121"/>
    </row>
    <row r="6" spans="2:13" x14ac:dyDescent="0.25">
      <c r="G6" s="35"/>
      <c r="H6" s="119"/>
      <c r="I6" s="120"/>
      <c r="J6" s="120"/>
      <c r="K6" s="120"/>
      <c r="L6" s="120"/>
      <c r="M6" s="121"/>
    </row>
    <row r="7" spans="2:13" x14ac:dyDescent="0.25">
      <c r="G7" s="35"/>
      <c r="H7" s="119"/>
      <c r="I7" s="120"/>
      <c r="J7" s="120"/>
      <c r="K7" s="120"/>
      <c r="L7" s="120"/>
      <c r="M7" s="121"/>
    </row>
    <row r="8" spans="2:13" x14ac:dyDescent="0.25">
      <c r="G8" s="35"/>
      <c r="H8" s="119"/>
      <c r="I8" s="120"/>
      <c r="J8" s="120"/>
      <c r="K8" s="120"/>
      <c r="L8" s="120"/>
      <c r="M8" s="121"/>
    </row>
    <row r="9" spans="2:13" x14ac:dyDescent="0.25">
      <c r="G9" s="35"/>
      <c r="H9" s="119"/>
      <c r="I9" s="120"/>
      <c r="J9" s="120"/>
      <c r="K9" s="120"/>
      <c r="L9" s="120"/>
      <c r="M9" s="121"/>
    </row>
    <row r="10" spans="2:13" x14ac:dyDescent="0.25">
      <c r="G10" s="35"/>
      <c r="H10" s="119"/>
      <c r="I10" s="120"/>
      <c r="J10" s="120"/>
      <c r="K10" s="120"/>
      <c r="L10" s="120"/>
      <c r="M10" s="121"/>
    </row>
    <row r="11" spans="2:13" ht="18" x14ac:dyDescent="0.25">
      <c r="B11" s="98" t="s">
        <v>23</v>
      </c>
      <c r="C11" s="99"/>
      <c r="D11" s="99"/>
      <c r="E11" s="99"/>
      <c r="F11" s="100"/>
      <c r="G11" s="35"/>
      <c r="H11" s="119"/>
      <c r="I11" s="120"/>
      <c r="J11" s="120"/>
      <c r="K11" s="120"/>
      <c r="L11" s="120"/>
      <c r="M11" s="121"/>
    </row>
    <row r="12" spans="2:13" ht="15.75" x14ac:dyDescent="0.25">
      <c r="B12" s="104" t="s">
        <v>24</v>
      </c>
      <c r="C12" s="105"/>
      <c r="D12" s="106"/>
      <c r="E12" s="66">
        <v>0</v>
      </c>
      <c r="F12" s="90" t="s">
        <v>11</v>
      </c>
      <c r="G12" s="35"/>
      <c r="H12" s="119"/>
      <c r="I12" s="120"/>
      <c r="J12" s="120"/>
      <c r="K12" s="120"/>
      <c r="L12" s="120"/>
      <c r="M12" s="121"/>
    </row>
    <row r="13" spans="2:13" ht="15.75" x14ac:dyDescent="0.25">
      <c r="B13" s="101" t="s">
        <v>34</v>
      </c>
      <c r="C13" s="102"/>
      <c r="D13" s="103"/>
      <c r="E13" s="96" t="s">
        <v>59</v>
      </c>
      <c r="F13" s="97"/>
      <c r="G13" s="35"/>
      <c r="H13" s="119"/>
      <c r="I13" s="120"/>
      <c r="J13" s="120"/>
      <c r="K13" s="120"/>
      <c r="L13" s="120"/>
      <c r="M13" s="121"/>
    </row>
    <row r="14" spans="2:13" ht="15.75" x14ac:dyDescent="0.25">
      <c r="B14" s="107" t="s">
        <v>35</v>
      </c>
      <c r="C14" s="73" t="s">
        <v>38</v>
      </c>
      <c r="D14" s="70" t="s">
        <v>36</v>
      </c>
      <c r="E14" s="42">
        <v>0</v>
      </c>
      <c r="F14" s="43" t="s">
        <v>14</v>
      </c>
      <c r="G14" s="35"/>
      <c r="H14" s="119"/>
      <c r="I14" s="120"/>
      <c r="J14" s="120"/>
      <c r="K14" s="120"/>
      <c r="L14" s="120"/>
      <c r="M14" s="121"/>
    </row>
    <row r="15" spans="2:13" ht="15.75" x14ac:dyDescent="0.25">
      <c r="B15" s="108"/>
      <c r="C15" s="75"/>
      <c r="D15" s="68" t="s">
        <v>61</v>
      </c>
      <c r="E15" s="42">
        <v>0</v>
      </c>
      <c r="F15" s="44" t="s">
        <v>37</v>
      </c>
      <c r="G15" s="35"/>
      <c r="H15" s="119"/>
      <c r="I15" s="120"/>
      <c r="J15" s="120"/>
      <c r="K15" s="120"/>
      <c r="L15" s="120"/>
      <c r="M15" s="121"/>
    </row>
    <row r="16" spans="2:13" ht="15.75" x14ac:dyDescent="0.25">
      <c r="B16" s="108"/>
      <c r="C16" s="72"/>
      <c r="D16" s="69" t="s">
        <v>60</v>
      </c>
      <c r="E16" s="42">
        <v>0</v>
      </c>
      <c r="F16" s="43" t="s">
        <v>37</v>
      </c>
      <c r="G16" s="35"/>
      <c r="H16" s="119"/>
      <c r="I16" s="120"/>
      <c r="J16" s="120"/>
      <c r="K16" s="120"/>
      <c r="L16" s="120"/>
      <c r="M16" s="121"/>
    </row>
    <row r="17" spans="2:13" ht="15.75" x14ac:dyDescent="0.25">
      <c r="B17" s="108"/>
      <c r="C17" s="76" t="s">
        <v>39</v>
      </c>
      <c r="D17" s="68" t="s">
        <v>36</v>
      </c>
      <c r="E17" s="42">
        <v>0</v>
      </c>
      <c r="F17" s="77" t="s">
        <v>14</v>
      </c>
      <c r="G17" s="35"/>
      <c r="H17" s="119"/>
      <c r="I17" s="120"/>
      <c r="J17" s="120"/>
      <c r="K17" s="120"/>
      <c r="L17" s="120"/>
      <c r="M17" s="121"/>
    </row>
    <row r="18" spans="2:13" ht="15.75" x14ac:dyDescent="0.25">
      <c r="B18" s="108"/>
      <c r="C18" s="74"/>
      <c r="D18" s="67" t="s">
        <v>61</v>
      </c>
      <c r="E18" s="42">
        <v>0</v>
      </c>
      <c r="F18" s="43" t="s">
        <v>37</v>
      </c>
      <c r="G18" s="35"/>
      <c r="H18" s="119"/>
      <c r="I18" s="120"/>
      <c r="J18" s="120"/>
      <c r="K18" s="120"/>
      <c r="L18" s="120"/>
      <c r="M18" s="121"/>
    </row>
    <row r="19" spans="2:13" ht="15.75" x14ac:dyDescent="0.25">
      <c r="B19" s="109"/>
      <c r="C19" s="78"/>
      <c r="D19" s="71" t="s">
        <v>60</v>
      </c>
      <c r="E19" s="42">
        <v>0</v>
      </c>
      <c r="F19" s="82" t="s">
        <v>37</v>
      </c>
      <c r="G19" s="35"/>
      <c r="H19" s="119"/>
      <c r="I19" s="120"/>
      <c r="J19" s="120"/>
      <c r="K19" s="120"/>
      <c r="L19" s="120"/>
      <c r="M19" s="121"/>
    </row>
    <row r="20" spans="2:13" ht="17.25" x14ac:dyDescent="0.3">
      <c r="H20" s="131" t="s">
        <v>65</v>
      </c>
      <c r="I20" s="132"/>
      <c r="J20" s="132"/>
      <c r="K20" s="132"/>
      <c r="L20" s="132"/>
      <c r="M20" s="133"/>
    </row>
    <row r="21" spans="2:13" ht="19.5" thickBot="1" x14ac:dyDescent="0.35">
      <c r="B21" s="60" t="s">
        <v>6</v>
      </c>
      <c r="C21" s="61" t="s">
        <v>2</v>
      </c>
      <c r="D21" s="61" t="s">
        <v>0</v>
      </c>
      <c r="E21" s="94" t="s">
        <v>42</v>
      </c>
      <c r="F21" s="95"/>
      <c r="H21" s="122" t="s">
        <v>66</v>
      </c>
      <c r="I21" s="123"/>
      <c r="J21" s="123"/>
      <c r="K21" s="123"/>
      <c r="L21" s="123"/>
      <c r="M21" s="124"/>
    </row>
    <row r="22" spans="2:13" ht="17.25" customHeight="1" x14ac:dyDescent="0.3">
      <c r="B22" s="45" t="s">
        <v>58</v>
      </c>
      <c r="C22" s="46" t="s">
        <v>53</v>
      </c>
      <c r="D22" s="46" t="s">
        <v>3</v>
      </c>
      <c r="E22" s="80">
        <f>ROUNDUP(('Rendimientos Materiales'!M13*'Rendimientos Materiales'!J3)/25,0)</f>
        <v>0</v>
      </c>
      <c r="F22" s="81" t="s">
        <v>33</v>
      </c>
      <c r="H22" s="131" t="s">
        <v>67</v>
      </c>
      <c r="I22" s="132"/>
      <c r="J22" s="132"/>
      <c r="K22" s="132"/>
      <c r="L22" s="132"/>
      <c r="M22" s="133"/>
    </row>
    <row r="23" spans="2:13" ht="17.25" x14ac:dyDescent="0.3">
      <c r="B23" s="48" t="s">
        <v>41</v>
      </c>
      <c r="C23" s="49" t="s">
        <v>54</v>
      </c>
      <c r="D23" s="49" t="s">
        <v>4</v>
      </c>
      <c r="E23" s="51">
        <f>ROUNDUP(('Rendimientos Materiales'!M13*'Rendimientos Materiales'!J4)/'Rendimientos Materiales'!F4,0)</f>
        <v>0</v>
      </c>
      <c r="F23" s="50" t="s">
        <v>32</v>
      </c>
      <c r="H23" s="122" t="s">
        <v>68</v>
      </c>
      <c r="I23" s="123"/>
      <c r="J23" s="123"/>
      <c r="K23" s="123"/>
      <c r="L23" s="123"/>
      <c r="M23" s="124"/>
    </row>
    <row r="24" spans="2:13" ht="17.25" x14ac:dyDescent="0.3">
      <c r="B24" s="52" t="s">
        <v>1</v>
      </c>
      <c r="C24" s="53" t="s">
        <v>55</v>
      </c>
      <c r="D24" s="53" t="s">
        <v>16</v>
      </c>
      <c r="E24" s="54">
        <f>ROUNDUP(('Rendimientos Materiales'!M13*'Rendimientos Materiales'!J5)/'Rendimientos Materiales'!F5,0)</f>
        <v>0</v>
      </c>
      <c r="F24" s="47" t="s">
        <v>31</v>
      </c>
      <c r="H24" s="131" t="s">
        <v>69</v>
      </c>
      <c r="I24" s="132"/>
      <c r="J24" s="132"/>
      <c r="K24" s="132"/>
      <c r="L24" s="132"/>
      <c r="M24" s="133"/>
    </row>
    <row r="25" spans="2:13" ht="18" thickBot="1" x14ac:dyDescent="0.35">
      <c r="B25" s="55" t="str">
        <f>VLOOKUP($E$13,'Rendimientos Materiales'!N15:Q20,1,FALSE)</f>
        <v>Mortero Acrílico Grueso (2000 µm)</v>
      </c>
      <c r="C25" s="55" t="str">
        <f>VLOOKUP($E$13,'Rendimientos Materiales'!N15:Q20,2,FALSE)</f>
        <v>ISOLXTREM® RTX</v>
      </c>
      <c r="D25" s="55" t="str">
        <f>VLOOKUP($E$13,'Rendimientos Materiales'!N15:Q20,3,FALSE)</f>
        <v>PX-20G</v>
      </c>
      <c r="E25" s="79">
        <f>ROUNDUP(VLOOKUP(E13,'Rendimientos Materiales'!N15:Q20,4,FALSE),0)</f>
        <v>0</v>
      </c>
      <c r="F25" s="56" t="s">
        <v>31</v>
      </c>
      <c r="G25" s="35"/>
      <c r="H25" s="125" t="s">
        <v>70</v>
      </c>
      <c r="I25" s="126"/>
      <c r="J25" s="126"/>
      <c r="K25" s="126"/>
      <c r="L25" s="126"/>
      <c r="M25" s="127"/>
    </row>
    <row r="26" spans="2:13" ht="17.25" customHeight="1" x14ac:dyDescent="0.25">
      <c r="B26" s="93" t="s">
        <v>40</v>
      </c>
      <c r="C26" s="93"/>
      <c r="D26" s="93"/>
      <c r="E26" s="93"/>
      <c r="F26" s="93"/>
    </row>
    <row r="27" spans="2:13" ht="17.25" customHeight="1" x14ac:dyDescent="0.3">
      <c r="B27" s="93"/>
      <c r="C27" s="93"/>
      <c r="D27" s="93"/>
      <c r="E27" s="93"/>
      <c r="F27" s="93"/>
      <c r="G27" s="89"/>
    </row>
    <row r="28" spans="2:13" ht="15" customHeight="1" x14ac:dyDescent="0.3">
      <c r="B28" s="89"/>
      <c r="C28" s="89"/>
      <c r="D28" s="89"/>
      <c r="E28" s="89"/>
      <c r="F28" s="89"/>
      <c r="G28" s="89"/>
      <c r="K28" t="s">
        <v>63</v>
      </c>
    </row>
    <row r="29" spans="2:13" ht="15" customHeight="1" x14ac:dyDescent="0.3">
      <c r="B29" s="89"/>
      <c r="C29" s="89"/>
      <c r="D29" s="89"/>
      <c r="E29" s="89"/>
      <c r="F29" s="89"/>
      <c r="G29" s="89"/>
    </row>
    <row r="31" spans="2:13" x14ac:dyDescent="0.25">
      <c r="B31" s="92"/>
      <c r="C31" s="92"/>
      <c r="D31" s="92"/>
      <c r="E31" s="92"/>
      <c r="F31" s="92"/>
    </row>
    <row r="32" spans="2:13" ht="17.25" x14ac:dyDescent="0.3">
      <c r="B32" s="92"/>
      <c r="C32" s="91"/>
      <c r="D32" s="92"/>
      <c r="E32" s="92"/>
      <c r="F32" s="92"/>
    </row>
    <row r="33" spans="2:6" ht="17.25" x14ac:dyDescent="0.3">
      <c r="B33" s="92"/>
      <c r="C33" s="91"/>
      <c r="D33" s="92"/>
      <c r="E33" s="92"/>
      <c r="F33" s="92"/>
    </row>
    <row r="34" spans="2:6" ht="17.25" x14ac:dyDescent="0.3">
      <c r="B34" s="92"/>
      <c r="C34" s="91"/>
      <c r="D34" s="92"/>
      <c r="E34" s="92"/>
      <c r="F34" s="92"/>
    </row>
    <row r="35" spans="2:6" ht="17.25" x14ac:dyDescent="0.3">
      <c r="B35" s="92"/>
      <c r="C35" s="91"/>
      <c r="D35" s="92"/>
      <c r="E35" s="92"/>
      <c r="F35" s="92"/>
    </row>
    <row r="36" spans="2:6" ht="17.25" x14ac:dyDescent="0.3">
      <c r="B36" s="92"/>
      <c r="C36" s="91"/>
      <c r="D36" s="92"/>
      <c r="E36" s="92"/>
      <c r="F36" s="92"/>
    </row>
    <row r="37" spans="2:6" ht="17.25" x14ac:dyDescent="0.3">
      <c r="B37" s="92"/>
      <c r="C37" s="91"/>
      <c r="D37" s="92"/>
      <c r="E37" s="92"/>
      <c r="F37" s="92"/>
    </row>
    <row r="38" spans="2:6" x14ac:dyDescent="0.25">
      <c r="B38" s="92"/>
      <c r="C38" s="92"/>
      <c r="D38" s="92"/>
      <c r="E38" s="92"/>
      <c r="F38" s="92"/>
    </row>
  </sheetData>
  <sheetProtection password="C9E1" sheet="1" objects="1" scenarios="1" selectLockedCells="1"/>
  <dataConsolidate function="countNums">
    <dataRefs count="1">
      <dataRef ref="E12" sheet="DATOS"/>
    </dataRefs>
  </dataConsolidate>
  <mergeCells count="15">
    <mergeCell ref="H3:M3"/>
    <mergeCell ref="H4:M19"/>
    <mergeCell ref="H24:M24"/>
    <mergeCell ref="H25:M25"/>
    <mergeCell ref="B26:F27"/>
    <mergeCell ref="E21:F21"/>
    <mergeCell ref="E13:F13"/>
    <mergeCell ref="B11:F11"/>
    <mergeCell ref="B13:D13"/>
    <mergeCell ref="B12:D12"/>
    <mergeCell ref="B14:B19"/>
    <mergeCell ref="H20:M20"/>
    <mergeCell ref="H21:M21"/>
    <mergeCell ref="H22:M22"/>
    <mergeCell ref="H23:M23"/>
  </mergeCells>
  <dataValidations xWindow="901" yWindow="450" count="2">
    <dataValidation type="decimal" allowBlank="1" showInputMessage="1" showErrorMessage="1" sqref="E12">
      <formula1>0</formula1>
      <formula2>9.99999999999999E+35</formula2>
    </dataValidation>
    <dataValidation type="decimal" allowBlank="1" showInputMessage="1" showErrorMessage="1" sqref="E14:E19">
      <formula1>0</formula1>
      <formula2>9.99999999999999E+25</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901" yWindow="450" count="1">
        <x14:dataValidation type="list" allowBlank="1" showInputMessage="1" showErrorMessage="1">
          <x14:formula1>
            <xm:f>'Rendimientos Materiales'!$N$15:$N$20</xm:f>
          </x14:formula1>
          <xm:sqref>E13:F13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C2:S21"/>
  <sheetViews>
    <sheetView zoomScaleNormal="100" workbookViewId="0">
      <selection activeCell="C18" sqref="C18"/>
    </sheetView>
  </sheetViews>
  <sheetFormatPr baseColWidth="10" defaultRowHeight="16.5" x14ac:dyDescent="0.3"/>
  <cols>
    <col min="1" max="1" width="11.42578125" style="1"/>
    <col min="2" max="2" width="0" style="1" hidden="1" customWidth="1"/>
    <col min="3" max="3" width="47" style="1" customWidth="1"/>
    <col min="4" max="4" width="41" style="1" bestFit="1" customWidth="1"/>
    <col min="5" max="5" width="13.42578125" style="2" bestFit="1" customWidth="1"/>
    <col min="6" max="6" width="6.7109375" style="2" customWidth="1"/>
    <col min="7" max="9" width="6.140625" style="2" customWidth="1"/>
    <col min="10" max="10" width="7.140625" style="1" customWidth="1"/>
    <col min="11" max="11" width="7.85546875" style="1" customWidth="1"/>
    <col min="12" max="12" width="11.42578125" style="1" customWidth="1"/>
    <col min="13" max="13" width="32.7109375" style="2" hidden="1" customWidth="1"/>
    <col min="14" max="14" width="56.85546875" style="2" hidden="1" customWidth="1"/>
    <col min="15" max="15" width="41" style="1" hidden="1" customWidth="1"/>
    <col min="16" max="19" width="11.42578125" style="1" hidden="1" customWidth="1"/>
    <col min="20" max="20" width="11.42578125" style="1" customWidth="1"/>
    <col min="21" max="16384" width="11.42578125" style="1"/>
  </cols>
  <sheetData>
    <row r="2" spans="3:19" x14ac:dyDescent="0.3">
      <c r="C2" s="64" t="s">
        <v>6</v>
      </c>
      <c r="D2" s="65" t="s">
        <v>2</v>
      </c>
      <c r="E2" s="65" t="s">
        <v>0</v>
      </c>
      <c r="F2" s="110" t="s">
        <v>8</v>
      </c>
      <c r="G2" s="111"/>
      <c r="H2" s="114" t="s">
        <v>43</v>
      </c>
      <c r="I2" s="115"/>
      <c r="J2" s="112" t="s">
        <v>5</v>
      </c>
      <c r="K2" s="113"/>
    </row>
    <row r="3" spans="3:19" x14ac:dyDescent="0.3">
      <c r="C3" s="4" t="s">
        <v>57</v>
      </c>
      <c r="D3" s="28" t="s">
        <v>53</v>
      </c>
      <c r="E3" s="28" t="s">
        <v>3</v>
      </c>
      <c r="F3" s="28">
        <v>25</v>
      </c>
      <c r="G3" s="6" t="s">
        <v>9</v>
      </c>
      <c r="H3" s="28">
        <v>25</v>
      </c>
      <c r="I3" s="6" t="s">
        <v>9</v>
      </c>
      <c r="J3" s="27">
        <v>4</v>
      </c>
      <c r="K3" s="7" t="s">
        <v>12</v>
      </c>
      <c r="L3" s="26"/>
    </row>
    <row r="4" spans="3:19" x14ac:dyDescent="0.3">
      <c r="C4" s="9" t="s">
        <v>7</v>
      </c>
      <c r="D4" s="29" t="s">
        <v>54</v>
      </c>
      <c r="E4" s="29" t="s">
        <v>4</v>
      </c>
      <c r="F4" s="29">
        <v>50</v>
      </c>
      <c r="G4" s="14" t="s">
        <v>11</v>
      </c>
      <c r="H4" s="13" t="s">
        <v>15</v>
      </c>
      <c r="I4" s="41" t="s">
        <v>15</v>
      </c>
      <c r="J4" s="10">
        <v>1.1000000000000001</v>
      </c>
      <c r="K4" s="15" t="s">
        <v>13</v>
      </c>
      <c r="L4" s="26"/>
    </row>
    <row r="5" spans="3:19" x14ac:dyDescent="0.3">
      <c r="C5" s="20" t="s">
        <v>1</v>
      </c>
      <c r="D5" s="27" t="s">
        <v>55</v>
      </c>
      <c r="E5" s="27" t="s">
        <v>16</v>
      </c>
      <c r="F5" s="27">
        <v>10</v>
      </c>
      <c r="G5" s="21" t="s">
        <v>10</v>
      </c>
      <c r="H5" s="39" t="s">
        <v>15</v>
      </c>
      <c r="I5" s="40" t="s">
        <v>15</v>
      </c>
      <c r="J5" s="23">
        <v>0.193</v>
      </c>
      <c r="K5" s="22" t="s">
        <v>56</v>
      </c>
      <c r="L5" s="26"/>
    </row>
    <row r="6" spans="3:19" x14ac:dyDescent="0.3">
      <c r="C6" s="9" t="s">
        <v>44</v>
      </c>
      <c r="D6" s="29" t="s">
        <v>51</v>
      </c>
      <c r="E6" s="29" t="s">
        <v>18</v>
      </c>
      <c r="F6" s="37">
        <v>15</v>
      </c>
      <c r="G6" s="15" t="s">
        <v>10</v>
      </c>
      <c r="H6" s="10">
        <v>23.25</v>
      </c>
      <c r="I6" s="15" t="s">
        <v>9</v>
      </c>
      <c r="J6" s="10">
        <v>5.5</v>
      </c>
      <c r="K6" s="15" t="s">
        <v>12</v>
      </c>
    </row>
    <row r="7" spans="3:19" x14ac:dyDescent="0.3">
      <c r="C7" s="20" t="s">
        <v>45</v>
      </c>
      <c r="D7" s="27" t="s">
        <v>51</v>
      </c>
      <c r="E7" s="27" t="s">
        <v>17</v>
      </c>
      <c r="F7" s="38">
        <v>15</v>
      </c>
      <c r="G7" s="22" t="s">
        <v>10</v>
      </c>
      <c r="H7" s="23">
        <v>23.1</v>
      </c>
      <c r="I7" s="22" t="s">
        <v>9</v>
      </c>
      <c r="J7" s="23">
        <v>4</v>
      </c>
      <c r="K7" s="22" t="s">
        <v>12</v>
      </c>
    </row>
    <row r="8" spans="3:19" x14ac:dyDescent="0.3">
      <c r="C8" s="9" t="s">
        <v>46</v>
      </c>
      <c r="D8" s="29" t="s">
        <v>51</v>
      </c>
      <c r="E8" s="29" t="s">
        <v>19</v>
      </c>
      <c r="F8" s="37">
        <v>15</v>
      </c>
      <c r="G8" s="15" t="s">
        <v>10</v>
      </c>
      <c r="H8" s="10">
        <v>23.4</v>
      </c>
      <c r="I8" s="15" t="s">
        <v>9</v>
      </c>
      <c r="J8" s="10">
        <v>3.7</v>
      </c>
      <c r="K8" s="15" t="s">
        <v>12</v>
      </c>
    </row>
    <row r="9" spans="3:19" x14ac:dyDescent="0.3">
      <c r="C9" s="20" t="s">
        <v>48</v>
      </c>
      <c r="D9" s="27" t="s">
        <v>52</v>
      </c>
      <c r="E9" s="27" t="s">
        <v>20</v>
      </c>
      <c r="F9" s="38">
        <v>15</v>
      </c>
      <c r="G9" s="22" t="s">
        <v>10</v>
      </c>
      <c r="H9" s="23">
        <v>23.25</v>
      </c>
      <c r="I9" s="22" t="s">
        <v>9</v>
      </c>
      <c r="J9" s="23">
        <v>5.5</v>
      </c>
      <c r="K9" s="22" t="s">
        <v>12</v>
      </c>
    </row>
    <row r="10" spans="3:19" x14ac:dyDescent="0.3">
      <c r="C10" s="9" t="s">
        <v>49</v>
      </c>
      <c r="D10" s="29" t="s">
        <v>52</v>
      </c>
      <c r="E10" s="29" t="s">
        <v>21</v>
      </c>
      <c r="F10" s="37">
        <v>15</v>
      </c>
      <c r="G10" s="15" t="s">
        <v>10</v>
      </c>
      <c r="H10" s="10">
        <v>23.1</v>
      </c>
      <c r="I10" s="15" t="s">
        <v>9</v>
      </c>
      <c r="J10" s="10">
        <v>4</v>
      </c>
      <c r="K10" s="15" t="s">
        <v>12</v>
      </c>
      <c r="M10" s="17"/>
      <c r="N10" s="16"/>
    </row>
    <row r="11" spans="3:19" x14ac:dyDescent="0.3">
      <c r="C11" s="20" t="s">
        <v>50</v>
      </c>
      <c r="D11" s="27" t="s">
        <v>52</v>
      </c>
      <c r="E11" s="27" t="s">
        <v>22</v>
      </c>
      <c r="F11" s="38">
        <v>15</v>
      </c>
      <c r="G11" s="24" t="s">
        <v>10</v>
      </c>
      <c r="H11" s="36">
        <v>23.4</v>
      </c>
      <c r="I11" s="24" t="s">
        <v>9</v>
      </c>
      <c r="J11" s="23">
        <v>3.7</v>
      </c>
      <c r="K11" s="22" t="s">
        <v>12</v>
      </c>
      <c r="M11" s="17"/>
      <c r="N11" s="16"/>
    </row>
    <row r="12" spans="3:19" x14ac:dyDescent="0.3">
      <c r="C12" s="25"/>
      <c r="D12" s="5"/>
      <c r="E12" s="6"/>
      <c r="F12" s="6"/>
      <c r="G12" s="3"/>
      <c r="H12" s="3"/>
      <c r="I12" s="3"/>
      <c r="J12" s="12"/>
      <c r="K12" s="12"/>
      <c r="M12" s="87" t="s">
        <v>62</v>
      </c>
      <c r="N12" s="18"/>
    </row>
    <row r="13" spans="3:19" x14ac:dyDescent="0.3">
      <c r="M13" s="88">
        <f>(DATOS!E12-(DATOS!E14*DATOS!E15*DATOS!E16)-(DATOS!E17*DATOS!E18*DATOS!E19)+(DATOS!E14*DATOS!E15*2*0.3)+(DATOS!E14*DATOS!E16*2*0.3)+(DATOS!E17*DATOS!E18*2*0.3)+(DATOS!E17*DATOS!E19*0.3))</f>
        <v>0</v>
      </c>
      <c r="N13" s="19"/>
    </row>
    <row r="15" spans="3:19" x14ac:dyDescent="0.3">
      <c r="M15" s="31" t="s">
        <v>25</v>
      </c>
      <c r="N15" s="57" t="s">
        <v>47</v>
      </c>
      <c r="O15" s="32" t="s">
        <v>51</v>
      </c>
      <c r="P15" s="32" t="s">
        <v>18</v>
      </c>
      <c r="Q15" s="62">
        <f>ROUND(R15,2)</f>
        <v>0</v>
      </c>
      <c r="R15" s="62">
        <f>((M13)*'Rendimientos Materiales'!J6)/H6</f>
        <v>0</v>
      </c>
      <c r="S15" s="33" t="s">
        <v>31</v>
      </c>
    </row>
    <row r="16" spans="3:19" x14ac:dyDescent="0.3">
      <c r="M16" s="30" t="s">
        <v>26</v>
      </c>
      <c r="N16" s="58" t="s">
        <v>45</v>
      </c>
      <c r="O16" s="27" t="s">
        <v>51</v>
      </c>
      <c r="P16" s="27" t="s">
        <v>17</v>
      </c>
      <c r="Q16" s="63">
        <f t="shared" ref="Q16:Q20" si="0">ROUND(R16,2)</f>
        <v>0</v>
      </c>
      <c r="R16" s="23">
        <f>((M13)*'Rendimientos Materiales'!J7)/H7</f>
        <v>0</v>
      </c>
      <c r="S16" s="8" t="s">
        <v>31</v>
      </c>
    </row>
    <row r="17" spans="13:19" x14ac:dyDescent="0.3">
      <c r="M17" s="30" t="s">
        <v>27</v>
      </c>
      <c r="N17" s="59" t="s">
        <v>46</v>
      </c>
      <c r="O17" s="29" t="s">
        <v>51</v>
      </c>
      <c r="P17" s="29" t="s">
        <v>19</v>
      </c>
      <c r="Q17" s="10">
        <f t="shared" si="0"/>
        <v>0</v>
      </c>
      <c r="R17" s="10">
        <f>((M13)*'Rendimientos Materiales'!J8)/H8</f>
        <v>0</v>
      </c>
      <c r="S17" s="11" t="s">
        <v>31</v>
      </c>
    </row>
    <row r="18" spans="13:19" x14ac:dyDescent="0.3">
      <c r="M18" s="30" t="s">
        <v>28</v>
      </c>
      <c r="N18" s="59" t="s">
        <v>48</v>
      </c>
      <c r="O18" s="29" t="s">
        <v>52</v>
      </c>
      <c r="P18" s="29" t="s">
        <v>20</v>
      </c>
      <c r="Q18" s="10">
        <f t="shared" si="0"/>
        <v>0</v>
      </c>
      <c r="R18" s="10">
        <f>(M13*'Rendimientos Materiales'!J9)/H9</f>
        <v>0</v>
      </c>
      <c r="S18" s="11" t="s">
        <v>31</v>
      </c>
    </row>
    <row r="19" spans="13:19" x14ac:dyDescent="0.3">
      <c r="M19" s="30" t="s">
        <v>29</v>
      </c>
      <c r="N19" s="58" t="s">
        <v>49</v>
      </c>
      <c r="O19" s="27" t="s">
        <v>52</v>
      </c>
      <c r="P19" s="27" t="s">
        <v>21</v>
      </c>
      <c r="Q19" s="63">
        <f t="shared" si="0"/>
        <v>0</v>
      </c>
      <c r="R19" s="23">
        <f>(M13*'Rendimientos Materiales'!J10)/H10</f>
        <v>0</v>
      </c>
      <c r="S19" s="8" t="s">
        <v>31</v>
      </c>
    </row>
    <row r="20" spans="13:19" x14ac:dyDescent="0.3">
      <c r="M20" s="34" t="s">
        <v>30</v>
      </c>
      <c r="N20" s="83" t="s">
        <v>50</v>
      </c>
      <c r="O20" s="84" t="s">
        <v>52</v>
      </c>
      <c r="P20" s="84" t="s">
        <v>22</v>
      </c>
      <c r="Q20" s="85">
        <f t="shared" si="0"/>
        <v>0</v>
      </c>
      <c r="R20" s="85">
        <f>(M13*'Rendimientos Materiales'!J11)/H11</f>
        <v>0</v>
      </c>
      <c r="S20" s="86" t="s">
        <v>31</v>
      </c>
    </row>
    <row r="21" spans="13:19" x14ac:dyDescent="0.3">
      <c r="M21" s="17"/>
      <c r="N21" s="16"/>
    </row>
  </sheetData>
  <sheetProtection password="C9E1" sheet="1" objects="1" scenarios="1" selectLockedCells="1" selectUnlockedCells="1"/>
  <mergeCells count="3">
    <mergeCell ref="F2:G2"/>
    <mergeCell ref="J2:K2"/>
    <mergeCell ref="H2:I2"/>
  </mergeCells>
  <pageMargins left="0.25" right="0.25" top="0.75" bottom="0.75" header="0.3" footer="0.3"/>
  <pageSetup paperSize="9" scale="9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DATOS</vt:lpstr>
      <vt:lpstr>Rendimientos Materiales</vt:lpstr>
      <vt:lpstr>'Rendimientos Materiales'!Acabados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2015-11-23T15:40:18Z</cp:lastPrinted>
  <dcterms:created xsi:type="dcterms:W3CDTF">2015-11-23T11:56:02Z</dcterms:created>
  <dcterms:modified xsi:type="dcterms:W3CDTF">2017-06-12T08:36:30Z</dcterms:modified>
</cp:coreProperties>
</file>