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9E1" lockStructure="1" lockWindows="1"/>
  <bookViews>
    <workbookView xWindow="12585" yWindow="-15" windowWidth="12630" windowHeight="12555"/>
  </bookViews>
  <sheets>
    <sheet name="SATE CERAMIC" sheetId="4" r:id="rId1"/>
    <sheet name="JUNTADUR PLUS SATE" sheetId="6" r:id="rId2"/>
    <sheet name="Rendimientos" sheetId="1" r:id="rId3"/>
    <sheet name="Fijaciones" sheetId="2" r:id="rId4"/>
  </sheets>
  <definedNames>
    <definedName name="Acabados">Rendimientos!$K$2:$Q$9</definedName>
  </definedNames>
  <calcPr calcId="144525"/>
</workbook>
</file>

<file path=xl/calcChain.xml><?xml version="1.0" encoding="utf-8"?>
<calcChain xmlns="http://schemas.openxmlformats.org/spreadsheetml/2006/main">
  <c r="E29" i="4" l="1"/>
  <c r="E31" i="4"/>
  <c r="E32" i="4"/>
  <c r="E30" i="4"/>
  <c r="E28" i="4" l="1"/>
  <c r="E25" i="4"/>
  <c r="E28" i="6"/>
  <c r="E26" i="4"/>
  <c r="E33" i="4"/>
  <c r="E34" i="4" l="1"/>
  <c r="E37" i="4"/>
  <c r="E36" i="4"/>
  <c r="E35" i="4"/>
  <c r="E27" i="4"/>
</calcChain>
</file>

<file path=xl/sharedStrings.xml><?xml version="1.0" encoding="utf-8"?>
<sst xmlns="http://schemas.openxmlformats.org/spreadsheetml/2006/main" count="156" uniqueCount="83">
  <si>
    <t>REFERENCIA</t>
  </si>
  <si>
    <t>MATERIAL</t>
  </si>
  <si>
    <t>CX-28</t>
  </si>
  <si>
    <t>RENDIMIENTO</t>
  </si>
  <si>
    <t>TACO FIJACIÓN</t>
  </si>
  <si>
    <t>TIPO DE PRODUCTO</t>
  </si>
  <si>
    <t>Placa aislamiento</t>
  </si>
  <si>
    <t>Malla antialcalina</t>
  </si>
  <si>
    <t>FORMATO</t>
  </si>
  <si>
    <t>kg</t>
  </si>
  <si>
    <t>m²</t>
  </si>
  <si>
    <t>kg/m²</t>
  </si>
  <si>
    <t>m²/m²</t>
  </si>
  <si>
    <t>Uds/m²</t>
  </si>
  <si>
    <t>Uds</t>
  </si>
  <si>
    <t>----</t>
  </si>
  <si>
    <t xml:space="preserve">ISOLXTREM POLIESTIREX </t>
  </si>
  <si>
    <t>MALLA ISOLXTREM</t>
  </si>
  <si>
    <t>Mortero de Agarre y Revestimiento</t>
  </si>
  <si>
    <t>DATOS DE LA OBRA</t>
  </si>
  <si>
    <t>SUPERFICIE DE LA FACHADA</t>
  </si>
  <si>
    <t xml:space="preserve"> Esquema de colocación de las fijaciones</t>
  </si>
  <si>
    <t>Rollos</t>
  </si>
  <si>
    <t>Sacos</t>
  </si>
  <si>
    <t>PERÍMETRO DE LA FACHADA</t>
  </si>
  <si>
    <t>HUECOS DE FACHADA</t>
  </si>
  <si>
    <t>Número</t>
  </si>
  <si>
    <t>Altura</t>
  </si>
  <si>
    <t>Anchura</t>
  </si>
  <si>
    <t>ESQUINAS EN FACHADA</t>
  </si>
  <si>
    <t>m</t>
  </si>
  <si>
    <t>PERFIL DE ARRANQUE</t>
  </si>
  <si>
    <t>Perfil Metálico</t>
  </si>
  <si>
    <t>Perfil PVC</t>
  </si>
  <si>
    <t>PERFIL CLIP DE ARRANQUE</t>
  </si>
  <si>
    <t>PERFIL GOTERÓN</t>
  </si>
  <si>
    <t>PERFIL CANTONERA</t>
  </si>
  <si>
    <t>PERFIL ALFEIZAR</t>
  </si>
  <si>
    <t>PERFIL MARCO VENTANA</t>
  </si>
  <si>
    <t>VENTANAS</t>
  </si>
  <si>
    <t>PUERTAS</t>
  </si>
  <si>
    <t>*Los datos que aparecen en esta tabla de cálculo, son orientativos. Se debe realizar un estudio exhaustivo de cada obra para conocer exáctamente la cantidad de material necesario. Baixens no se hace responsable de su uso inadecuado, y queda excluido de toda responsabilidad al respecto.</t>
  </si>
  <si>
    <t>Malla de fibra de vidrio</t>
  </si>
  <si>
    <t>MATERIAL NECESARIO</t>
  </si>
  <si>
    <t xml:space="preserve">ISOLXTREM® POLIESTIREX </t>
  </si>
  <si>
    <t>MALLA ISOLXTREM®</t>
  </si>
  <si>
    <t>PLACA EPS/EPS GRAFITO</t>
  </si>
  <si>
    <t>SISTEMA SATE ISOLXTREM® SYSTEM</t>
  </si>
  <si>
    <r>
      <rPr>
        <b/>
        <sz val="12"/>
        <rFont val="Century Gothic"/>
        <family val="2"/>
      </rPr>
      <t>1</t>
    </r>
    <r>
      <rPr>
        <sz val="12"/>
        <rFont val="Century Gothic"/>
        <family val="2"/>
      </rPr>
      <t>. PERFIL GOTERÓN</t>
    </r>
  </si>
  <si>
    <r>
      <rPr>
        <b/>
        <sz val="12"/>
        <rFont val="Century Gothic"/>
        <family val="2"/>
      </rPr>
      <t>2.</t>
    </r>
    <r>
      <rPr>
        <sz val="12"/>
        <rFont val="Century Gothic"/>
        <family val="2"/>
      </rPr>
      <t xml:space="preserve"> PERFIL MARCO VENTANA</t>
    </r>
  </si>
  <si>
    <r>
      <rPr>
        <b/>
        <sz val="12"/>
        <rFont val="Century Gothic"/>
        <family val="2"/>
      </rPr>
      <t>3.</t>
    </r>
    <r>
      <rPr>
        <sz val="12"/>
        <rFont val="Century Gothic"/>
        <family val="2"/>
      </rPr>
      <t xml:space="preserve"> PERFIL CANTONERA</t>
    </r>
  </si>
  <si>
    <r>
      <rPr>
        <b/>
        <sz val="12"/>
        <rFont val="Century Gothic"/>
        <family val="2"/>
      </rPr>
      <t>4.</t>
    </r>
    <r>
      <rPr>
        <sz val="12"/>
        <rFont val="Century Gothic"/>
        <family val="2"/>
      </rPr>
      <t xml:space="preserve"> PERFIL ALFEIZAR</t>
    </r>
  </si>
  <si>
    <t>Fijación Placas</t>
  </si>
  <si>
    <t>RG-330</t>
  </si>
  <si>
    <t>Cemento Cola</t>
  </si>
  <si>
    <t>COLBAIX UNIVERFLEX</t>
  </si>
  <si>
    <t>CX-60</t>
  </si>
  <si>
    <t>Fijación sobre Mortero/Malla</t>
  </si>
  <si>
    <t>Piezas Cerámicas</t>
  </si>
  <si>
    <t>Baldosas</t>
  </si>
  <si>
    <r>
      <t>m</t>
    </r>
    <r>
      <rPr>
        <b/>
        <sz val="12"/>
        <color theme="1"/>
        <rFont val="Calibri"/>
        <family val="2"/>
      </rPr>
      <t>²</t>
    </r>
  </si>
  <si>
    <t>Fijación sobre mortero/malla</t>
  </si>
  <si>
    <t>ESQUEMA DIMENSIONES</t>
  </si>
  <si>
    <r>
      <t xml:space="preserve">LARGO BALDOSA </t>
    </r>
    <r>
      <rPr>
        <sz val="11"/>
        <color theme="1"/>
        <rFont val="Century Gothic"/>
        <family val="2"/>
      </rPr>
      <t>(A)</t>
    </r>
  </si>
  <si>
    <t>mm</t>
  </si>
  <si>
    <r>
      <t xml:space="preserve">ANCHO BALDOSA </t>
    </r>
    <r>
      <rPr>
        <sz val="11"/>
        <color theme="1"/>
        <rFont val="Century Gothic"/>
        <family val="2"/>
      </rPr>
      <t>(B)</t>
    </r>
  </si>
  <si>
    <r>
      <t>ESPESOR BALDOSA</t>
    </r>
    <r>
      <rPr>
        <sz val="11"/>
        <color theme="1"/>
        <rFont val="Century Gothic"/>
        <family val="2"/>
      </rPr>
      <t xml:space="preserve"> (C)</t>
    </r>
    <r>
      <rPr>
        <b/>
        <sz val="11"/>
        <color theme="1"/>
        <rFont val="Century Gothic"/>
        <family val="2"/>
      </rPr>
      <t xml:space="preserve"> </t>
    </r>
  </si>
  <si>
    <r>
      <t xml:space="preserve">ANCHO JUNTA </t>
    </r>
    <r>
      <rPr>
        <sz val="11"/>
        <color theme="1"/>
        <rFont val="Century Gothic"/>
        <family val="2"/>
      </rPr>
      <t>(D)</t>
    </r>
  </si>
  <si>
    <t xml:space="preserve">SUPERFICIE </t>
  </si>
  <si>
    <t>Kg</t>
  </si>
  <si>
    <t>FORMATOS DISPONIBLES DEL PRODUCTO</t>
  </si>
  <si>
    <t>[CX-21] JUNTADUR STANDARD</t>
  </si>
  <si>
    <t>15 KG</t>
  </si>
  <si>
    <t>5 KG</t>
  </si>
  <si>
    <t>[CX-22] JUNTADUR ESPECIAL</t>
  </si>
  <si>
    <t>[CX-23] JUNTADUR UNIVERSAL</t>
  </si>
  <si>
    <t>Juntas azulejos</t>
  </si>
  <si>
    <t>JUNTADUR PLUS SATE</t>
  </si>
  <si>
    <t>CX-27</t>
  </si>
  <si>
    <t>Según tabla</t>
  </si>
  <si>
    <t>ESQUEMA FIJACIONES MECÁNICAS (PLACAS)</t>
  </si>
  <si>
    <t xml:space="preserve"> Número de fijaciones por m² con 0,20 KN de carga de servicio en los bordes</t>
  </si>
  <si>
    <t>Según cálculo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</si>
</sst>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entury Gothic"/>
      <family val="2"/>
    </font>
    <font>
      <b/>
      <sz val="11"/>
      <color theme="1"/>
      <name val="Century Gothic"/>
      <family val="2"/>
    </font>
    <font>
      <sz val="8"/>
      <color theme="1"/>
      <name val="Century Gothic"/>
      <family val="2"/>
    </font>
    <font>
      <b/>
      <sz val="11"/>
      <color theme="0"/>
      <name val="Century Gothic"/>
      <family val="2"/>
    </font>
    <font>
      <b/>
      <u/>
      <sz val="11"/>
      <color theme="1"/>
      <name val="Century Gothic"/>
      <family val="2"/>
    </font>
    <font>
      <b/>
      <sz val="12"/>
      <color theme="1"/>
      <name val="Century Gothic"/>
      <family val="2"/>
    </font>
    <font>
      <sz val="12"/>
      <color theme="1"/>
      <name val="Century Gothic"/>
      <family val="2"/>
    </font>
    <font>
      <b/>
      <sz val="12"/>
      <color rgb="FF0070C0"/>
      <name val="Century Gothic"/>
      <family val="2"/>
    </font>
    <font>
      <b/>
      <sz val="14"/>
      <color theme="0"/>
      <name val="Century Gothic"/>
      <family val="2"/>
    </font>
    <font>
      <b/>
      <sz val="14"/>
      <color rgb="FFFFFF00"/>
      <name val="Century Gothic"/>
      <family val="2"/>
    </font>
    <font>
      <sz val="12"/>
      <name val="Century Gothic"/>
      <family val="2"/>
    </font>
    <font>
      <b/>
      <sz val="12"/>
      <name val="Century Gothic"/>
      <family val="2"/>
    </font>
    <font>
      <b/>
      <sz val="12"/>
      <color theme="1"/>
      <name val="Calibri"/>
      <family val="2"/>
    </font>
    <font>
      <b/>
      <sz val="11"/>
      <color rgb="FFFFFF00"/>
      <name val="Century Gothic"/>
      <family val="2"/>
    </font>
    <font>
      <b/>
      <sz val="11"/>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s>
  <borders count="29">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69">
    <xf numFmtId="0" fontId="0" fillId="0" borderId="0" xfId="0"/>
    <xf numFmtId="0" fontId="1" fillId="0" borderId="0" xfId="0" applyFont="1"/>
    <xf numFmtId="0" fontId="1" fillId="0" borderId="0" xfId="0" applyFont="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1" fillId="0" borderId="2" xfId="0" applyFont="1" applyBorder="1" applyAlignment="1">
      <alignment horizontal="center"/>
    </xf>
    <xf numFmtId="0" fontId="1" fillId="0" borderId="6" xfId="0" applyFont="1" applyBorder="1"/>
    <xf numFmtId="0" fontId="1" fillId="0" borderId="6" xfId="0" applyFont="1" applyBorder="1" applyAlignment="1">
      <alignment horizontal="center"/>
    </xf>
    <xf numFmtId="0" fontId="1" fillId="0" borderId="11" xfId="0" applyFont="1" applyBorder="1" applyAlignment="1">
      <alignment horizontal="center"/>
    </xf>
    <xf numFmtId="0" fontId="1" fillId="2" borderId="2" xfId="0" applyFont="1" applyFill="1" applyBorder="1" applyAlignment="1">
      <alignment horizontal="center"/>
    </xf>
    <xf numFmtId="0" fontId="1" fillId="2" borderId="0" xfId="0" applyFont="1" applyFill="1" applyBorder="1" applyAlignment="1">
      <alignment horizontal="center"/>
    </xf>
    <xf numFmtId="2" fontId="1" fillId="2" borderId="1" xfId="0" applyNumberFormat="1" applyFont="1" applyFill="1" applyBorder="1" applyAlignment="1">
      <alignment horizontal="center"/>
    </xf>
    <xf numFmtId="0" fontId="1" fillId="0" borderId="6" xfId="0" applyFont="1" applyBorder="1" applyAlignment="1"/>
    <xf numFmtId="0" fontId="1" fillId="2" borderId="1" xfId="0" quotePrefix="1" applyFont="1" applyFill="1" applyBorder="1" applyAlignment="1">
      <alignment horizontal="center"/>
    </xf>
    <xf numFmtId="0" fontId="1" fillId="0" borderId="1" xfId="0" quotePrefix="1" applyFont="1" applyBorder="1" applyAlignment="1">
      <alignment horizontal="center"/>
    </xf>
    <xf numFmtId="0" fontId="1" fillId="2" borderId="0" xfId="0" applyFont="1" applyFill="1" applyBorder="1" applyAlignment="1">
      <alignment horizontal="center"/>
    </xf>
    <xf numFmtId="2" fontId="1" fillId="0" borderId="0" xfId="0" applyNumberFormat="1" applyFont="1" applyFill="1" applyBorder="1" applyAlignment="1">
      <alignment horizontal="center"/>
    </xf>
    <xf numFmtId="0" fontId="2" fillId="0" borderId="0" xfId="0" applyFont="1" applyFill="1" applyAlignment="1"/>
    <xf numFmtId="0" fontId="1" fillId="0" borderId="2" xfId="0" applyFont="1" applyFill="1" applyBorder="1" applyAlignment="1">
      <alignment horizontal="center"/>
    </xf>
    <xf numFmtId="0" fontId="1" fillId="0" borderId="0" xfId="0" applyFont="1" applyFill="1" applyBorder="1" applyAlignment="1">
      <alignment horizontal="center"/>
    </xf>
    <xf numFmtId="2" fontId="1" fillId="0" borderId="1" xfId="0" applyNumberFormat="1" applyFont="1" applyFill="1" applyBorder="1" applyAlignment="1">
      <alignment horizontal="center"/>
    </xf>
    <xf numFmtId="0" fontId="1" fillId="0" borderId="6" xfId="0" applyFont="1" applyBorder="1" applyAlignment="1">
      <alignment horizontal="left"/>
    </xf>
    <xf numFmtId="0" fontId="1" fillId="0" borderId="1" xfId="0" applyFont="1" applyBorder="1"/>
    <xf numFmtId="0" fontId="1" fillId="0" borderId="1" xfId="0" applyFont="1" applyFill="1" applyBorder="1" applyAlignment="1">
      <alignment horizontal="center"/>
    </xf>
    <xf numFmtId="0" fontId="1" fillId="0" borderId="1" xfId="0" applyFont="1" applyBorder="1" applyAlignment="1">
      <alignment horizontal="center"/>
    </xf>
    <xf numFmtId="0" fontId="1" fillId="2" borderId="1" xfId="0" applyFont="1" applyFill="1" applyBorder="1" applyAlignment="1">
      <alignment horizontal="center"/>
    </xf>
    <xf numFmtId="0" fontId="3" fillId="0" borderId="0" xfId="0" applyFont="1" applyAlignment="1">
      <alignment vertical="top" wrapText="1"/>
    </xf>
    <xf numFmtId="0" fontId="0" fillId="0" borderId="0" xfId="0" applyBorder="1"/>
    <xf numFmtId="0" fontId="4" fillId="5" borderId="7" xfId="0" applyFont="1" applyFill="1" applyBorder="1" applyAlignment="1">
      <alignment horizontal="center"/>
    </xf>
    <xf numFmtId="0" fontId="4" fillId="5" borderId="8" xfId="0" applyFont="1" applyFill="1" applyBorder="1" applyAlignment="1">
      <alignment horizontal="center"/>
    </xf>
    <xf numFmtId="0" fontId="0" fillId="0" borderId="0" xfId="0" applyFont="1"/>
    <xf numFmtId="1" fontId="1" fillId="2" borderId="1" xfId="0" applyNumberFormat="1" applyFont="1" applyFill="1" applyBorder="1" applyAlignment="1">
      <alignment horizontal="center"/>
    </xf>
    <xf numFmtId="164" fontId="0" fillId="0" borderId="0" xfId="0" applyNumberFormat="1"/>
    <xf numFmtId="0" fontId="1" fillId="0" borderId="7" xfId="0" applyFont="1" applyBorder="1" applyAlignment="1">
      <alignment horizontal="center"/>
    </xf>
    <xf numFmtId="0" fontId="6" fillId="3" borderId="7" xfId="0" applyFont="1" applyFill="1" applyBorder="1" applyAlignment="1" applyProtection="1">
      <alignment horizontal="center"/>
      <protection locked="0"/>
    </xf>
    <xf numFmtId="0" fontId="6" fillId="0" borderId="10" xfId="0" applyFont="1" applyFill="1" applyBorder="1" applyAlignment="1">
      <alignment horizontal="center"/>
    </xf>
    <xf numFmtId="0" fontId="6" fillId="2" borderId="10" xfId="0" applyFont="1" applyFill="1" applyBorder="1" applyAlignment="1">
      <alignment horizontal="center"/>
    </xf>
    <xf numFmtId="0" fontId="6" fillId="4" borderId="10" xfId="0" applyFont="1" applyFill="1" applyBorder="1" applyAlignment="1">
      <alignment horizontal="center"/>
    </xf>
    <xf numFmtId="0" fontId="6" fillId="2" borderId="3" xfId="0" applyFont="1" applyFill="1" applyBorder="1" applyAlignment="1">
      <alignment horizontal="center"/>
    </xf>
    <xf numFmtId="0" fontId="6" fillId="0" borderId="3" xfId="0" applyFont="1" applyFill="1" applyBorder="1" applyAlignment="1">
      <alignment horizontal="center"/>
    </xf>
    <xf numFmtId="0" fontId="7" fillId="0" borderId="2" xfId="0" applyFont="1" applyBorder="1" applyAlignment="1">
      <alignment horizontal="center"/>
    </xf>
    <xf numFmtId="0" fontId="7" fillId="0" borderId="1" xfId="0" applyFont="1" applyBorder="1" applyAlignment="1">
      <alignment horizontal="center"/>
    </xf>
    <xf numFmtId="1" fontId="6" fillId="0" borderId="15" xfId="0" applyNumberFormat="1" applyFont="1" applyBorder="1" applyAlignment="1">
      <alignment horizontal="center"/>
    </xf>
    <xf numFmtId="2" fontId="6" fillId="0" borderId="16" xfId="0" applyNumberFormat="1" applyFont="1" applyBorder="1" applyAlignment="1">
      <alignment horizontal="center"/>
    </xf>
    <xf numFmtId="0" fontId="7" fillId="2" borderId="2" xfId="0" applyFont="1" applyFill="1" applyBorder="1" applyAlignment="1">
      <alignment horizontal="center"/>
    </xf>
    <xf numFmtId="0" fontId="7" fillId="2" borderId="1" xfId="0" applyFont="1" applyFill="1" applyBorder="1" applyAlignment="1">
      <alignment horizontal="center"/>
    </xf>
    <xf numFmtId="0" fontId="7" fillId="2" borderId="1" xfId="0" quotePrefix="1" applyFont="1" applyFill="1" applyBorder="1" applyAlignment="1">
      <alignment horizontal="center"/>
    </xf>
    <xf numFmtId="0" fontId="6" fillId="6" borderId="15" xfId="0" applyFont="1" applyFill="1" applyBorder="1" applyAlignment="1">
      <alignment horizontal="center"/>
    </xf>
    <xf numFmtId="2" fontId="6" fillId="6" borderId="16" xfId="0" applyNumberFormat="1" applyFont="1" applyFill="1" applyBorder="1" applyAlignment="1">
      <alignment horizontal="center"/>
    </xf>
    <xf numFmtId="0" fontId="7" fillId="0" borderId="1" xfId="0" quotePrefix="1" applyFont="1" applyBorder="1" applyAlignment="1">
      <alignment horizontal="center"/>
    </xf>
    <xf numFmtId="0" fontId="6" fillId="0" borderId="15" xfId="0" applyFont="1" applyBorder="1" applyAlignment="1">
      <alignment horizontal="center"/>
    </xf>
    <xf numFmtId="1" fontId="6" fillId="6" borderId="15" xfId="0" applyNumberFormat="1" applyFont="1" applyFill="1" applyBorder="1" applyAlignment="1">
      <alignment horizontal="center"/>
    </xf>
    <xf numFmtId="0" fontId="7" fillId="0" borderId="2" xfId="0" applyFont="1" applyFill="1" applyBorder="1" applyAlignment="1">
      <alignment horizontal="center"/>
    </xf>
    <xf numFmtId="0" fontId="7" fillId="0" borderId="1" xfId="0" applyFont="1" applyFill="1" applyBorder="1" applyAlignment="1">
      <alignment horizontal="center"/>
    </xf>
    <xf numFmtId="1" fontId="6" fillId="0" borderId="15" xfId="0" applyNumberFormat="1" applyFont="1" applyFill="1" applyBorder="1" applyAlignment="1">
      <alignment horizontal="center"/>
    </xf>
    <xf numFmtId="2" fontId="6" fillId="0" borderId="16" xfId="0" applyNumberFormat="1" applyFont="1" applyFill="1" applyBorder="1" applyAlignment="1">
      <alignment horizontal="center"/>
    </xf>
    <xf numFmtId="0" fontId="9" fillId="5" borderId="19" xfId="0" applyFont="1" applyFill="1" applyBorder="1" applyAlignment="1">
      <alignment horizontal="center"/>
    </xf>
    <xf numFmtId="0" fontId="9" fillId="5" borderId="20" xfId="0" applyFont="1" applyFill="1" applyBorder="1" applyAlignment="1">
      <alignment horizontal="center"/>
    </xf>
    <xf numFmtId="0" fontId="6" fillId="3" borderId="7" xfId="0" applyNumberFormat="1" applyFont="1" applyFill="1" applyBorder="1" applyAlignment="1" applyProtection="1">
      <alignment horizontal="center"/>
      <protection locked="0"/>
    </xf>
    <xf numFmtId="0" fontId="6" fillId="2" borderId="3" xfId="0" applyFont="1" applyFill="1" applyBorder="1" applyAlignment="1">
      <alignment horizontal="right"/>
    </xf>
    <xf numFmtId="0" fontId="6" fillId="0" borderId="3" xfId="0" applyFont="1" applyFill="1" applyBorder="1" applyAlignment="1">
      <alignment horizontal="right"/>
    </xf>
    <xf numFmtId="0" fontId="6" fillId="2" borderId="5" xfId="0" applyFont="1" applyFill="1" applyBorder="1" applyAlignment="1">
      <alignment horizontal="right"/>
    </xf>
    <xf numFmtId="0" fontId="6" fillId="0" borderId="12" xfId="0" applyFont="1" applyFill="1" applyBorder="1" applyAlignment="1"/>
    <xf numFmtId="0" fontId="6" fillId="2" borderId="12" xfId="0" applyFont="1" applyFill="1" applyBorder="1" applyAlignment="1"/>
    <xf numFmtId="0" fontId="6" fillId="2" borderId="11" xfId="0" applyFont="1" applyFill="1" applyBorder="1" applyAlignment="1">
      <alignment horizontal="right"/>
    </xf>
    <xf numFmtId="0" fontId="6" fillId="0" borderId="4" xfId="0" applyFont="1" applyFill="1" applyBorder="1" applyAlignment="1"/>
    <xf numFmtId="0" fontId="6" fillId="0" borderId="5" xfId="0" applyFont="1" applyFill="1" applyBorder="1" applyAlignment="1">
      <alignment horizontal="right"/>
    </xf>
    <xf numFmtId="0" fontId="6" fillId="2" borderId="4" xfId="0" applyFont="1" applyFill="1" applyBorder="1" applyAlignment="1"/>
    <xf numFmtId="0" fontId="8" fillId="2" borderId="12" xfId="0" applyFont="1" applyFill="1" applyBorder="1" applyAlignment="1"/>
    <xf numFmtId="0" fontId="6" fillId="2" borderId="1" xfId="0" applyFont="1" applyFill="1" applyBorder="1" applyAlignment="1">
      <alignment horizontal="right"/>
    </xf>
    <xf numFmtId="0" fontId="6" fillId="0" borderId="1" xfId="0" applyFont="1" applyFill="1" applyBorder="1" applyAlignment="1"/>
    <xf numFmtId="0" fontId="8" fillId="0" borderId="12" xfId="0" applyFont="1" applyFill="1" applyBorder="1" applyAlignment="1">
      <alignment horizontal="left"/>
    </xf>
    <xf numFmtId="0" fontId="6" fillId="0" borderId="11" xfId="0" applyFont="1" applyFill="1" applyBorder="1" applyAlignment="1">
      <alignment horizontal="center"/>
    </xf>
    <xf numFmtId="0" fontId="6" fillId="0" borderId="4" xfId="0" applyFont="1" applyFill="1" applyBorder="1" applyAlignment="1">
      <alignment horizontal="right"/>
    </xf>
    <xf numFmtId="0" fontId="6" fillId="3" borderId="9" xfId="0" applyFont="1" applyFill="1" applyBorder="1" applyAlignment="1" applyProtection="1">
      <alignment horizontal="center"/>
      <protection locked="0"/>
    </xf>
    <xf numFmtId="0" fontId="6" fillId="2" borderId="14" xfId="0" applyFont="1" applyFill="1" applyBorder="1" applyAlignment="1">
      <alignment horizontal="center"/>
    </xf>
    <xf numFmtId="0" fontId="6" fillId="0" borderId="13" xfId="0" applyFont="1" applyFill="1" applyBorder="1" applyAlignment="1">
      <alignment horizontal="center"/>
    </xf>
    <xf numFmtId="0" fontId="1" fillId="2" borderId="2" xfId="0" applyFont="1" applyFill="1" applyBorder="1" applyAlignment="1">
      <alignment horizontal="center" vertical="center"/>
    </xf>
    <xf numFmtId="0" fontId="1" fillId="0" borderId="0" xfId="0" applyFont="1" applyBorder="1"/>
    <xf numFmtId="164" fontId="1" fillId="0" borderId="0" xfId="0" applyNumberFormat="1" applyFont="1" applyFill="1" applyBorder="1" applyAlignment="1">
      <alignment horizontal="center"/>
    </xf>
    <xf numFmtId="0" fontId="1" fillId="2" borderId="5" xfId="0" applyFont="1" applyFill="1" applyBorder="1" applyAlignment="1">
      <alignment horizontal="center"/>
    </xf>
    <xf numFmtId="1" fontId="1" fillId="0" borderId="0" xfId="0" applyNumberFormat="1" applyFont="1" applyFill="1" applyBorder="1" applyAlignment="1">
      <alignment horizontal="center"/>
    </xf>
    <xf numFmtId="0" fontId="1" fillId="0" borderId="0" xfId="0" applyFont="1" applyFill="1" applyBorder="1"/>
    <xf numFmtId="0" fontId="7" fillId="0" borderId="1" xfId="0" quotePrefix="1" applyFont="1" applyFill="1" applyBorder="1" applyAlignment="1">
      <alignment horizontal="center"/>
    </xf>
    <xf numFmtId="0" fontId="6" fillId="0" borderId="15" xfId="0" applyFont="1" applyFill="1" applyBorder="1" applyAlignment="1">
      <alignment horizontal="center"/>
    </xf>
    <xf numFmtId="0" fontId="7" fillId="0" borderId="4" xfId="0" applyFont="1" applyFill="1" applyBorder="1" applyAlignment="1">
      <alignment horizontal="center"/>
    </xf>
    <xf numFmtId="0" fontId="7" fillId="0" borderId="4" xfId="0" quotePrefix="1" applyFont="1" applyFill="1" applyBorder="1" applyAlignment="1">
      <alignment horizontal="center"/>
    </xf>
    <xf numFmtId="0" fontId="6" fillId="0" borderId="17" xfId="0" applyFont="1" applyFill="1" applyBorder="1" applyAlignment="1">
      <alignment horizontal="center"/>
    </xf>
    <xf numFmtId="2" fontId="6" fillId="0" borderId="18" xfId="0" applyNumberFormat="1" applyFont="1" applyFill="1" applyBorder="1" applyAlignment="1">
      <alignment horizontal="center"/>
    </xf>
    <xf numFmtId="0" fontId="4" fillId="5" borderId="24" xfId="0" applyFont="1" applyFill="1" applyBorder="1" applyAlignment="1">
      <alignment horizontal="center"/>
    </xf>
    <xf numFmtId="0" fontId="1" fillId="5" borderId="26" xfId="0" applyFont="1" applyFill="1" applyBorder="1"/>
    <xf numFmtId="0" fontId="4" fillId="5" borderId="21" xfId="0" applyFont="1" applyFill="1" applyBorder="1" applyAlignment="1"/>
    <xf numFmtId="0" fontId="4" fillId="5" borderId="23" xfId="0" applyFont="1" applyFill="1" applyBorder="1" applyAlignment="1"/>
    <xf numFmtId="0" fontId="4" fillId="5" borderId="22" xfId="0" applyFont="1" applyFill="1" applyBorder="1" applyAlignment="1"/>
    <xf numFmtId="1" fontId="2" fillId="3" borderId="7" xfId="0" applyNumberFormat="1" applyFont="1" applyFill="1" applyBorder="1" applyAlignment="1" applyProtection="1">
      <alignment horizontal="center"/>
      <protection locked="0"/>
    </xf>
    <xf numFmtId="0" fontId="2" fillId="0" borderId="7" xfId="0" applyFont="1" applyBorder="1" applyAlignment="1">
      <alignment horizontal="center"/>
    </xf>
    <xf numFmtId="0" fontId="0" fillId="0" borderId="15" xfId="0" applyBorder="1" applyAlignment="1"/>
    <xf numFmtId="0" fontId="0" fillId="0" borderId="0" xfId="0" applyBorder="1" applyAlignment="1"/>
    <xf numFmtId="0" fontId="0" fillId="0" borderId="16" xfId="0" applyBorder="1" applyAlignment="1"/>
    <xf numFmtId="0" fontId="2" fillId="2" borderId="7" xfId="0" applyFont="1" applyFill="1" applyBorder="1" applyAlignment="1">
      <alignment horizontal="center"/>
    </xf>
    <xf numFmtId="2" fontId="2" fillId="0" borderId="0" xfId="0" applyNumberFormat="1" applyFont="1" applyBorder="1" applyAlignment="1">
      <alignment horizontal="left"/>
    </xf>
    <xf numFmtId="0" fontId="2" fillId="0" borderId="0" xfId="0" applyFont="1" applyBorder="1" applyAlignment="1">
      <alignment horizontal="center"/>
    </xf>
    <xf numFmtId="0" fontId="4" fillId="0" borderId="0" xfId="0" applyFont="1" applyFill="1" applyBorder="1" applyAlignment="1"/>
    <xf numFmtId="1" fontId="15" fillId="4" borderId="28" xfId="0" applyNumberFormat="1" applyFont="1" applyFill="1" applyBorder="1" applyAlignment="1">
      <alignment horizontal="center"/>
    </xf>
    <xf numFmtId="0" fontId="14" fillId="5" borderId="23" xfId="0" applyFont="1" applyFill="1" applyBorder="1" applyAlignment="1">
      <alignment horizontal="center"/>
    </xf>
    <xf numFmtId="0" fontId="0" fillId="0" borderId="17" xfId="0" applyBorder="1" applyAlignment="1"/>
    <xf numFmtId="0" fontId="0" fillId="0" borderId="27" xfId="0" applyBorder="1" applyAlignment="1"/>
    <xf numFmtId="0" fontId="0" fillId="0" borderId="18" xfId="0" applyBorder="1" applyAlignment="1"/>
    <xf numFmtId="0" fontId="1" fillId="0" borderId="0" xfId="0" applyFont="1" applyBorder="1" applyAlignment="1"/>
    <xf numFmtId="0" fontId="1" fillId="2" borderId="7" xfId="0" applyFont="1" applyFill="1" applyBorder="1" applyAlignment="1">
      <alignment horizontal="center"/>
    </xf>
    <xf numFmtId="0" fontId="1" fillId="2" borderId="3" xfId="0" applyFont="1" applyFill="1" applyBorder="1" applyAlignment="1">
      <alignment horizontal="center"/>
    </xf>
    <xf numFmtId="0" fontId="3" fillId="0" borderId="0" xfId="0" applyFont="1" applyAlignment="1">
      <alignment horizontal="left" wrapText="1"/>
    </xf>
    <xf numFmtId="0" fontId="11" fillId="2" borderId="15" xfId="0" applyFont="1" applyFill="1" applyBorder="1" applyAlignment="1">
      <alignment horizontal="left"/>
    </xf>
    <xf numFmtId="0" fontId="11" fillId="2" borderId="0" xfId="0" applyFont="1" applyFill="1" applyBorder="1" applyAlignment="1">
      <alignment horizontal="left"/>
    </xf>
    <xf numFmtId="0" fontId="11" fillId="2" borderId="16" xfId="0" applyFont="1" applyFill="1" applyBorder="1" applyAlignment="1">
      <alignment horizontal="left"/>
    </xf>
    <xf numFmtId="0" fontId="11" fillId="0" borderId="15" xfId="0" applyFont="1" applyFill="1" applyBorder="1" applyAlignment="1">
      <alignment horizontal="left"/>
    </xf>
    <xf numFmtId="0" fontId="11" fillId="0" borderId="0" xfId="0" applyFont="1" applyFill="1" applyBorder="1" applyAlignment="1">
      <alignment horizontal="left"/>
    </xf>
    <xf numFmtId="0" fontId="11" fillId="0" borderId="16" xfId="0" applyFont="1" applyFill="1" applyBorder="1" applyAlignment="1">
      <alignment horizontal="left"/>
    </xf>
    <xf numFmtId="0" fontId="11" fillId="0" borderId="17" xfId="0" applyFont="1" applyFill="1" applyBorder="1" applyAlignment="1">
      <alignment horizontal="left"/>
    </xf>
    <xf numFmtId="0" fontId="11" fillId="0" borderId="27" xfId="0" applyFont="1" applyFill="1" applyBorder="1" applyAlignment="1">
      <alignment horizontal="left"/>
    </xf>
    <xf numFmtId="0" fontId="11" fillId="0" borderId="18" xfId="0" applyFont="1" applyFill="1" applyBorder="1" applyAlignment="1">
      <alignment horizontal="left"/>
    </xf>
    <xf numFmtId="0" fontId="9" fillId="5" borderId="21" xfId="0" applyFont="1" applyFill="1" applyBorder="1" applyAlignment="1">
      <alignment horizontal="center" vertical="center"/>
    </xf>
    <xf numFmtId="0" fontId="9" fillId="5" borderId="22" xfId="0" applyFont="1" applyFill="1" applyBorder="1" applyAlignment="1">
      <alignment horizontal="center" vertical="center"/>
    </xf>
    <xf numFmtId="0" fontId="9" fillId="5" borderId="23" xfId="0" applyFont="1" applyFill="1" applyBorder="1" applyAlignment="1">
      <alignment horizontal="center" vertical="center"/>
    </xf>
    <xf numFmtId="0" fontId="0" fillId="0" borderId="25"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10" fillId="5" borderId="9" xfId="0" applyFont="1" applyFill="1" applyBorder="1" applyAlignment="1">
      <alignment horizontal="center"/>
    </xf>
    <xf numFmtId="0" fontId="10" fillId="5" borderId="10" xfId="0" applyFont="1" applyFill="1" applyBorder="1" applyAlignment="1">
      <alignment horizontal="center"/>
    </xf>
    <xf numFmtId="0" fontId="9" fillId="5" borderId="12" xfId="0" applyFont="1" applyFill="1" applyBorder="1" applyAlignment="1">
      <alignment horizontal="center"/>
    </xf>
    <xf numFmtId="0" fontId="9" fillId="5" borderId="6" xfId="0" applyFont="1" applyFill="1" applyBorder="1" applyAlignment="1">
      <alignment horizontal="center"/>
    </xf>
    <xf numFmtId="0" fontId="9" fillId="5" borderId="11" xfId="0" applyFont="1" applyFill="1" applyBorder="1" applyAlignment="1">
      <alignment horizontal="center"/>
    </xf>
    <xf numFmtId="0" fontId="6" fillId="2" borderId="8" xfId="0" applyFont="1" applyFill="1" applyBorder="1" applyAlignment="1">
      <alignment horizontal="left"/>
    </xf>
    <xf numFmtId="0" fontId="6" fillId="2" borderId="9" xfId="0" applyFont="1" applyFill="1" applyBorder="1" applyAlignment="1">
      <alignment horizontal="left"/>
    </xf>
    <xf numFmtId="0" fontId="6" fillId="4" borderId="8" xfId="0" applyFont="1" applyFill="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0" borderId="8" xfId="0" applyFont="1" applyFill="1" applyBorder="1" applyAlignment="1">
      <alignment horizontal="left"/>
    </xf>
    <xf numFmtId="0" fontId="6" fillId="0" borderId="9" xfId="0" applyFont="1" applyFill="1" applyBorder="1" applyAlignment="1">
      <alignment horizontal="left"/>
    </xf>
    <xf numFmtId="0" fontId="6" fillId="0" borderId="10" xfId="0" applyFont="1" applyFill="1" applyBorder="1" applyAlignment="1">
      <alignment horizontal="left"/>
    </xf>
    <xf numFmtId="0" fontId="6" fillId="2" borderId="14" xfId="0" applyFont="1" applyFill="1" applyBorder="1" applyAlignment="1">
      <alignment horizontal="left" vertical="top"/>
    </xf>
    <xf numFmtId="0" fontId="6" fillId="2" borderId="2" xfId="0" applyFont="1" applyFill="1" applyBorder="1" applyAlignment="1">
      <alignment horizontal="left" vertical="top"/>
    </xf>
    <xf numFmtId="0" fontId="6" fillId="2" borderId="13" xfId="0" applyFont="1" applyFill="1" applyBorder="1" applyAlignment="1">
      <alignment horizontal="left" vertical="top"/>
    </xf>
    <xf numFmtId="49" fontId="2" fillId="2" borderId="7" xfId="0" applyNumberFormat="1" applyFont="1" applyFill="1" applyBorder="1" applyAlignment="1">
      <alignment horizontal="left"/>
    </xf>
    <xf numFmtId="0" fontId="0" fillId="0" borderId="17" xfId="0" applyBorder="1" applyAlignment="1">
      <alignment horizontal="center"/>
    </xf>
    <xf numFmtId="0" fontId="0" fillId="0" borderId="27" xfId="0" applyBorder="1" applyAlignment="1">
      <alignment horizontal="center"/>
    </xf>
    <xf numFmtId="0" fontId="0" fillId="0" borderId="18" xfId="0" applyBorder="1" applyAlignment="1">
      <alignment horizontal="center"/>
    </xf>
    <xf numFmtId="0" fontId="4" fillId="5" borderId="25" xfId="0" applyFont="1" applyFill="1" applyBorder="1" applyAlignment="1">
      <alignment horizontal="left"/>
    </xf>
    <xf numFmtId="0" fontId="4" fillId="5" borderId="24" xfId="0" applyFont="1" applyFill="1" applyBorder="1" applyAlignment="1">
      <alignment horizontal="left"/>
    </xf>
    <xf numFmtId="49" fontId="2" fillId="0" borderId="7" xfId="0" applyNumberFormat="1" applyFont="1" applyBorder="1" applyAlignment="1">
      <alignment horizontal="left"/>
    </xf>
    <xf numFmtId="2" fontId="2" fillId="0" borderId="7" xfId="0" applyNumberFormat="1" applyFont="1" applyBorder="1" applyAlignment="1">
      <alignment horizontal="left"/>
    </xf>
    <xf numFmtId="0" fontId="14" fillId="5" borderId="21" xfId="0" applyFont="1" applyFill="1" applyBorder="1" applyAlignment="1">
      <alignment horizontal="left"/>
    </xf>
    <xf numFmtId="0" fontId="14" fillId="5" borderId="23" xfId="0" applyFont="1" applyFill="1" applyBorder="1" applyAlignment="1">
      <alignment horizontal="left"/>
    </xf>
    <xf numFmtId="0" fontId="4" fillId="5" borderId="26" xfId="0" applyFont="1" applyFill="1" applyBorder="1" applyAlignment="1">
      <alignment horizontal="left"/>
    </xf>
    <xf numFmtId="0" fontId="3" fillId="0" borderId="0" xfId="0" applyFont="1" applyAlignment="1">
      <alignment horizontal="left" vertical="top" wrapText="1"/>
    </xf>
    <xf numFmtId="0" fontId="1" fillId="2" borderId="7" xfId="0" applyFont="1" applyFill="1" applyBorder="1" applyAlignment="1">
      <alignment horizontal="left"/>
    </xf>
    <xf numFmtId="0" fontId="1" fillId="0" borderId="7" xfId="0" applyFont="1" applyBorder="1" applyAlignment="1">
      <alignment horizontal="left"/>
    </xf>
    <xf numFmtId="0" fontId="4" fillId="5" borderId="8" xfId="0" applyFont="1" applyFill="1" applyBorder="1" applyAlignment="1">
      <alignment horizontal="center"/>
    </xf>
    <xf numFmtId="0" fontId="4" fillId="5" borderId="11" xfId="0" applyFont="1" applyFill="1" applyBorder="1" applyAlignment="1">
      <alignment horizontal="center"/>
    </xf>
    <xf numFmtId="0" fontId="4" fillId="5" borderId="10" xfId="0" applyFont="1" applyFill="1" applyBorder="1" applyAlignment="1">
      <alignment horizontal="center"/>
    </xf>
    <xf numFmtId="2" fontId="1" fillId="2" borderId="4" xfId="0" applyNumberFormat="1" applyFont="1" applyFill="1" applyBorder="1" applyAlignment="1">
      <alignment horizontal="center"/>
    </xf>
    <xf numFmtId="2" fontId="1" fillId="2" borderId="5" xfId="0" applyNumberFormat="1" applyFont="1" applyFill="1" applyBorder="1" applyAlignment="1">
      <alignment horizontal="center"/>
    </xf>
    <xf numFmtId="0" fontId="5" fillId="0" borderId="0" xfId="0" applyFont="1" applyAlignment="1">
      <alignment horizontal="left"/>
    </xf>
    <xf numFmtId="0" fontId="5" fillId="0" borderId="0" xfId="0" applyFont="1" applyAlignment="1"/>
    <xf numFmtId="0" fontId="1" fillId="0" borderId="1" xfId="0" applyFont="1" applyBorder="1" applyAlignment="1">
      <alignment horizontal="center"/>
    </xf>
    <xf numFmtId="0" fontId="1" fillId="0" borderId="3"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jpeg"/><Relationship Id="rId6" Type="http://schemas.openxmlformats.org/officeDocument/2006/relationships/image" Target="../media/image6.png"/><Relationship Id="rId5" Type="http://schemas.openxmlformats.org/officeDocument/2006/relationships/image" Target="../media/image5.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21167</xdr:colOff>
      <xdr:row>11</xdr:row>
      <xdr:rowOff>11629</xdr:rowOff>
    </xdr:from>
    <xdr:to>
      <xdr:col>12</xdr:col>
      <xdr:colOff>889000</xdr:colOff>
      <xdr:row>32</xdr:row>
      <xdr:rowOff>201083</xdr:rowOff>
    </xdr:to>
    <xdr:pic>
      <xdr:nvPicPr>
        <xdr:cNvPr id="2" name="Picture 2"/>
        <xdr:cNvPicPr>
          <a:picLocks noChangeAspect="1" noChangeArrowheads="1"/>
        </xdr:cNvPicPr>
      </xdr:nvPicPr>
      <xdr:blipFill rotWithShape="1">
        <a:blip xmlns:r="http://schemas.openxmlformats.org/officeDocument/2006/relationships" r:embed="rId1" cstate="print"/>
        <a:srcRect l="16180" r="1639" b="25864"/>
        <a:stretch/>
      </xdr:blipFill>
      <xdr:spPr bwMode="auto">
        <a:xfrm>
          <a:off x="11557000" y="2191796"/>
          <a:ext cx="5418667" cy="4602704"/>
        </a:xfrm>
        <a:prstGeom prst="rect">
          <a:avLst/>
        </a:prstGeom>
        <a:noFill/>
        <a:ln w="19050">
          <a:noFill/>
          <a:miter lim="800000"/>
          <a:headEnd/>
          <a:tailEnd/>
        </a:ln>
      </xdr:spPr>
    </xdr:pic>
    <xdr:clientData/>
  </xdr:twoCellAnchor>
  <xdr:twoCellAnchor editAs="oneCell">
    <xdr:from>
      <xdr:col>1</xdr:col>
      <xdr:colOff>9524</xdr:colOff>
      <xdr:row>2</xdr:row>
      <xdr:rowOff>9525</xdr:rowOff>
    </xdr:from>
    <xdr:to>
      <xdr:col>6</xdr:col>
      <xdr:colOff>0</xdr:colOff>
      <xdr:row>8</xdr:row>
      <xdr:rowOff>180975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024" y="200025"/>
          <a:ext cx="10563226" cy="1335617"/>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752475</xdr:colOff>
      <xdr:row>0</xdr:row>
      <xdr:rowOff>200024</xdr:rowOff>
    </xdr:from>
    <xdr:to>
      <xdr:col>13</xdr:col>
      <xdr:colOff>0</xdr:colOff>
      <xdr:row>17</xdr:row>
      <xdr:rowOff>200024</xdr:rowOff>
    </xdr:to>
    <xdr:pic>
      <xdr:nvPicPr>
        <xdr:cNvPr id="4" name="3 Imagen"/>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42150"/>
        <a:stretch/>
      </xdr:blipFill>
      <xdr:spPr>
        <a:xfrm>
          <a:off x="1514475" y="200024"/>
          <a:ext cx="8391525" cy="3248025"/>
        </a:xfrm>
        <a:prstGeom prst="rect">
          <a:avLst/>
        </a:prstGeom>
      </xdr:spPr>
    </xdr:pic>
    <xdr:clientData/>
  </xdr:twoCellAnchor>
  <xdr:twoCellAnchor editAs="oneCell">
    <xdr:from>
      <xdr:col>7</xdr:col>
      <xdr:colOff>14654</xdr:colOff>
      <xdr:row>20</xdr:row>
      <xdr:rowOff>28576</xdr:rowOff>
    </xdr:from>
    <xdr:to>
      <xdr:col>12</xdr:col>
      <xdr:colOff>752475</xdr:colOff>
      <xdr:row>27</xdr:row>
      <xdr:rowOff>38100</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5910629" y="3876676"/>
          <a:ext cx="4271596" cy="1476374"/>
        </a:xfrm>
        <a:prstGeom prst="rect">
          <a:avLst/>
        </a:prstGeom>
      </xdr:spPr>
    </xdr:pic>
    <xdr:clientData/>
  </xdr:twoCellAnchor>
  <xdr:twoCellAnchor editAs="oneCell">
    <xdr:from>
      <xdr:col>8</xdr:col>
      <xdr:colOff>219075</xdr:colOff>
      <xdr:row>1</xdr:row>
      <xdr:rowOff>76200</xdr:rowOff>
    </xdr:from>
    <xdr:to>
      <xdr:col>12</xdr:col>
      <xdr:colOff>209550</xdr:colOff>
      <xdr:row>17</xdr:row>
      <xdr:rowOff>66675</xdr:rowOff>
    </xdr:to>
    <xdr:pic>
      <xdr:nvPicPr>
        <xdr:cNvPr id="5" name="4 Imagen"/>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15075" y="276225"/>
          <a:ext cx="3038475" cy="3038475"/>
        </a:xfrm>
        <a:prstGeom prst="rect">
          <a:avLst/>
        </a:prstGeom>
        <a:effectLst>
          <a:outerShdw blurRad="50800" dist="114300" dir="2700000" algn="tl" rotWithShape="0">
            <a:prstClr val="black">
              <a:alpha val="50000"/>
            </a:prstClr>
          </a:outerShdw>
        </a:effectLst>
      </xdr:spPr>
    </xdr:pic>
    <xdr:clientData/>
  </xdr:twoCellAnchor>
  <xdr:twoCellAnchor editAs="oneCell">
    <xdr:from>
      <xdr:col>1</xdr:col>
      <xdr:colOff>628650</xdr:colOff>
      <xdr:row>4</xdr:row>
      <xdr:rowOff>47625</xdr:rowOff>
    </xdr:from>
    <xdr:to>
      <xdr:col>6</xdr:col>
      <xdr:colOff>71521</xdr:colOff>
      <xdr:row>18</xdr:row>
      <xdr:rowOff>0</xdr:rowOff>
    </xdr:to>
    <xdr:pic>
      <xdr:nvPicPr>
        <xdr:cNvPr id="6" name="5 Imagen"/>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1168"/>
        <a:stretch/>
      </xdr:blipFill>
      <xdr:spPr>
        <a:xfrm>
          <a:off x="1390650" y="819150"/>
          <a:ext cx="3843421" cy="2628900"/>
        </a:xfrm>
        <a:prstGeom prst="rect">
          <a:avLst/>
        </a:prstGeom>
        <a:effectLst>
          <a:outerShdw blurRad="50800" dist="127000" dir="2700000" algn="tl" rotWithShape="0">
            <a:prstClr val="black">
              <a:alpha val="5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740832</xdr:colOff>
      <xdr:row>3</xdr:row>
      <xdr:rowOff>74083</xdr:rowOff>
    </xdr:from>
    <xdr:to>
      <xdr:col>22</xdr:col>
      <xdr:colOff>27527</xdr:colOff>
      <xdr:row>21</xdr:row>
      <xdr:rowOff>169825</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22832" y="645583"/>
          <a:ext cx="7668695" cy="3524742"/>
        </a:xfrm>
        <a:prstGeom prst="rect">
          <a:avLst/>
        </a:prstGeom>
      </xdr:spPr>
    </xdr:pic>
    <xdr:clientData/>
  </xdr:twoCellAnchor>
  <xdr:twoCellAnchor editAs="oneCell">
    <xdr:from>
      <xdr:col>1</xdr:col>
      <xdr:colOff>0</xdr:colOff>
      <xdr:row>2</xdr:row>
      <xdr:rowOff>123825</xdr:rowOff>
    </xdr:from>
    <xdr:to>
      <xdr:col>10</xdr:col>
      <xdr:colOff>9525</xdr:colOff>
      <xdr:row>22</xdr:row>
      <xdr:rowOff>36105</xdr:rowOff>
    </xdr:to>
    <xdr:pic>
      <xdr:nvPicPr>
        <xdr:cNvPr id="4" name="Picture 2"/>
        <xdr:cNvPicPr>
          <a:picLocks noChangeAspect="1" noChangeArrowheads="1"/>
        </xdr:cNvPicPr>
      </xdr:nvPicPr>
      <xdr:blipFill rotWithShape="1">
        <a:blip xmlns:r="http://schemas.openxmlformats.org/officeDocument/2006/relationships" r:embed="rId2" cstate="print"/>
        <a:srcRect/>
        <a:stretch/>
      </xdr:blipFill>
      <xdr:spPr bwMode="auto">
        <a:xfrm>
          <a:off x="762000" y="704850"/>
          <a:ext cx="6867525" cy="37222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3:M41"/>
  <sheetViews>
    <sheetView windowProtection="1" showGridLines="0" tabSelected="1" zoomScale="90" zoomScaleNormal="90" workbookViewId="0">
      <selection activeCell="E12" sqref="E12"/>
    </sheetView>
  </sheetViews>
  <sheetFormatPr baseColWidth="10" defaultRowHeight="15" x14ac:dyDescent="0.25"/>
  <cols>
    <col min="1" max="1" width="4.7109375" customWidth="1"/>
    <col min="2" max="2" width="49" customWidth="1"/>
    <col min="3" max="3" width="43.140625" customWidth="1"/>
    <col min="4" max="4" width="16.85546875" customWidth="1"/>
    <col min="5" max="6" width="24.7109375" customWidth="1"/>
    <col min="7" max="7" width="9.7109375" customWidth="1"/>
    <col min="8" max="13" width="13.7109375" customWidth="1"/>
    <col min="14" max="14" width="4.7109375" customWidth="1"/>
    <col min="15" max="20" width="13.7109375" customWidth="1"/>
  </cols>
  <sheetData>
    <row r="3" spans="2:13" ht="16.5" customHeight="1" x14ac:dyDescent="0.25"/>
    <row r="6" spans="2:13" x14ac:dyDescent="0.25">
      <c r="H6" s="26"/>
      <c r="I6" s="26"/>
      <c r="J6" s="26"/>
      <c r="K6" s="26"/>
      <c r="L6" s="26"/>
      <c r="M6" s="26"/>
    </row>
    <row r="7" spans="2:13" x14ac:dyDescent="0.25">
      <c r="H7" s="111" t="s">
        <v>41</v>
      </c>
      <c r="I7" s="111"/>
      <c r="J7" s="111"/>
      <c r="K7" s="111"/>
      <c r="L7" s="111"/>
      <c r="M7" s="111"/>
    </row>
    <row r="8" spans="2:13" x14ac:dyDescent="0.25">
      <c r="H8" s="111"/>
      <c r="I8" s="111"/>
      <c r="J8" s="111"/>
      <c r="K8" s="111"/>
      <c r="L8" s="111"/>
      <c r="M8" s="111"/>
    </row>
    <row r="9" spans="2:13" x14ac:dyDescent="0.25">
      <c r="H9" s="111"/>
      <c r="I9" s="111"/>
      <c r="J9" s="111"/>
      <c r="K9" s="111"/>
      <c r="L9" s="111"/>
      <c r="M9" s="111"/>
    </row>
    <row r="10" spans="2:13" ht="15.75" thickBot="1" x14ac:dyDescent="0.3"/>
    <row r="11" spans="2:13" ht="18.75" thickBot="1" x14ac:dyDescent="0.3">
      <c r="B11" s="132" t="s">
        <v>19</v>
      </c>
      <c r="C11" s="133"/>
      <c r="D11" s="133"/>
      <c r="E11" s="133"/>
      <c r="F11" s="134"/>
      <c r="H11" s="121" t="s">
        <v>47</v>
      </c>
      <c r="I11" s="122"/>
      <c r="J11" s="122"/>
      <c r="K11" s="122"/>
      <c r="L11" s="122"/>
      <c r="M11" s="123"/>
    </row>
    <row r="12" spans="2:13" ht="15.75" x14ac:dyDescent="0.25">
      <c r="B12" s="140" t="s">
        <v>20</v>
      </c>
      <c r="C12" s="141"/>
      <c r="D12" s="142"/>
      <c r="E12" s="58">
        <v>0</v>
      </c>
      <c r="F12" s="35" t="s">
        <v>10</v>
      </c>
      <c r="H12" s="124"/>
      <c r="I12" s="125"/>
      <c r="J12" s="125"/>
      <c r="K12" s="125"/>
      <c r="L12" s="125"/>
      <c r="M12" s="126"/>
    </row>
    <row r="13" spans="2:13" ht="15.75" x14ac:dyDescent="0.25">
      <c r="B13" s="135" t="s">
        <v>80</v>
      </c>
      <c r="C13" s="136"/>
      <c r="D13" s="136"/>
      <c r="E13" s="34">
        <v>0</v>
      </c>
      <c r="F13" s="36" t="s">
        <v>13</v>
      </c>
      <c r="H13" s="127"/>
      <c r="I13" s="128"/>
      <c r="J13" s="128"/>
      <c r="K13" s="128"/>
      <c r="L13" s="128"/>
      <c r="M13" s="129"/>
    </row>
    <row r="14" spans="2:13" ht="15.75" x14ac:dyDescent="0.25">
      <c r="B14" s="137" t="s">
        <v>24</v>
      </c>
      <c r="C14" s="138"/>
      <c r="D14" s="139"/>
      <c r="E14" s="34">
        <v>0</v>
      </c>
      <c r="F14" s="37" t="s">
        <v>30</v>
      </c>
      <c r="H14" s="127"/>
      <c r="I14" s="128"/>
      <c r="J14" s="128"/>
      <c r="K14" s="128"/>
      <c r="L14" s="128"/>
      <c r="M14" s="129"/>
    </row>
    <row r="15" spans="2:13" ht="15.75" x14ac:dyDescent="0.25">
      <c r="B15" s="143" t="s">
        <v>25</v>
      </c>
      <c r="C15" s="68" t="s">
        <v>39</v>
      </c>
      <c r="D15" s="64" t="s">
        <v>26</v>
      </c>
      <c r="E15" s="34">
        <v>0</v>
      </c>
      <c r="F15" s="38" t="s">
        <v>14</v>
      </c>
      <c r="H15" s="127"/>
      <c r="I15" s="128"/>
      <c r="J15" s="128"/>
      <c r="K15" s="128"/>
      <c r="L15" s="128"/>
      <c r="M15" s="129"/>
    </row>
    <row r="16" spans="2:13" ht="15.75" x14ac:dyDescent="0.25">
      <c r="B16" s="144"/>
      <c r="C16" s="70"/>
      <c r="D16" s="60" t="s">
        <v>27</v>
      </c>
      <c r="E16" s="34">
        <v>0</v>
      </c>
      <c r="F16" s="39" t="s">
        <v>30</v>
      </c>
      <c r="H16" s="127"/>
      <c r="I16" s="128"/>
      <c r="J16" s="128"/>
      <c r="K16" s="128"/>
      <c r="L16" s="128"/>
      <c r="M16" s="129"/>
    </row>
    <row r="17" spans="2:13" ht="15.75" x14ac:dyDescent="0.25">
      <c r="B17" s="144"/>
      <c r="C17" s="67"/>
      <c r="D17" s="61" t="s">
        <v>28</v>
      </c>
      <c r="E17" s="34">
        <v>0</v>
      </c>
      <c r="F17" s="38" t="s">
        <v>30</v>
      </c>
      <c r="H17" s="127"/>
      <c r="I17" s="128"/>
      <c r="J17" s="128"/>
      <c r="K17" s="128"/>
      <c r="L17" s="128"/>
      <c r="M17" s="129"/>
    </row>
    <row r="18" spans="2:13" ht="15.75" x14ac:dyDescent="0.25">
      <c r="B18" s="144"/>
      <c r="C18" s="71" t="s">
        <v>40</v>
      </c>
      <c r="D18" s="60" t="s">
        <v>26</v>
      </c>
      <c r="E18" s="34">
        <v>0</v>
      </c>
      <c r="F18" s="72" t="s">
        <v>14</v>
      </c>
      <c r="H18" s="127"/>
      <c r="I18" s="128"/>
      <c r="J18" s="128"/>
      <c r="K18" s="128"/>
      <c r="L18" s="128"/>
      <c r="M18" s="129"/>
    </row>
    <row r="19" spans="2:13" ht="15.75" x14ac:dyDescent="0.25">
      <c r="B19" s="144"/>
      <c r="C19" s="69"/>
      <c r="D19" s="59" t="s">
        <v>27</v>
      </c>
      <c r="E19" s="34">
        <v>0</v>
      </c>
      <c r="F19" s="38" t="s">
        <v>30</v>
      </c>
      <c r="H19" s="127"/>
      <c r="I19" s="128"/>
      <c r="J19" s="128"/>
      <c r="K19" s="128"/>
      <c r="L19" s="128"/>
      <c r="M19" s="129"/>
    </row>
    <row r="20" spans="2:13" ht="15.75" x14ac:dyDescent="0.25">
      <c r="B20" s="145"/>
      <c r="C20" s="73"/>
      <c r="D20" s="66" t="s">
        <v>28</v>
      </c>
      <c r="E20" s="34">
        <v>0</v>
      </c>
      <c r="F20" s="39" t="s">
        <v>30</v>
      </c>
      <c r="H20" s="127"/>
      <c r="I20" s="128"/>
      <c r="J20" s="128"/>
      <c r="K20" s="128"/>
      <c r="L20" s="128"/>
      <c r="M20" s="129"/>
    </row>
    <row r="21" spans="2:13" ht="15.75" x14ac:dyDescent="0.25">
      <c r="B21" s="62" t="s">
        <v>29</v>
      </c>
      <c r="C21" s="63"/>
      <c r="D21" s="64" t="s">
        <v>26</v>
      </c>
      <c r="E21" s="74">
        <v>0</v>
      </c>
      <c r="F21" s="75" t="s">
        <v>14</v>
      </c>
      <c r="H21" s="127"/>
      <c r="I21" s="128"/>
      <c r="J21" s="128"/>
      <c r="K21" s="128"/>
      <c r="L21" s="128"/>
      <c r="M21" s="129"/>
    </row>
    <row r="22" spans="2:13" ht="15.75" x14ac:dyDescent="0.25">
      <c r="B22" s="65"/>
      <c r="C22" s="65"/>
      <c r="D22" s="66" t="s">
        <v>27</v>
      </c>
      <c r="E22" s="74">
        <v>0</v>
      </c>
      <c r="F22" s="76" t="s">
        <v>30</v>
      </c>
      <c r="H22" s="127"/>
      <c r="I22" s="128"/>
      <c r="J22" s="128"/>
      <c r="K22" s="128"/>
      <c r="L22" s="128"/>
      <c r="M22" s="129"/>
    </row>
    <row r="23" spans="2:13" x14ac:dyDescent="0.25">
      <c r="H23" s="127"/>
      <c r="I23" s="128"/>
      <c r="J23" s="128"/>
      <c r="K23" s="128"/>
      <c r="L23" s="128"/>
      <c r="M23" s="129"/>
    </row>
    <row r="24" spans="2:13" ht="18" x14ac:dyDescent="0.25">
      <c r="B24" s="56" t="s">
        <v>5</v>
      </c>
      <c r="C24" s="57" t="s">
        <v>1</v>
      </c>
      <c r="D24" s="57" t="s">
        <v>0</v>
      </c>
      <c r="E24" s="130" t="s">
        <v>43</v>
      </c>
      <c r="F24" s="131"/>
      <c r="H24" s="127"/>
      <c r="I24" s="128"/>
      <c r="J24" s="128"/>
      <c r="K24" s="128"/>
      <c r="L24" s="128"/>
      <c r="M24" s="129"/>
    </row>
    <row r="25" spans="2:13" ht="17.25" x14ac:dyDescent="0.3">
      <c r="B25" s="40" t="s">
        <v>18</v>
      </c>
      <c r="C25" s="41" t="s">
        <v>44</v>
      </c>
      <c r="D25" s="41" t="s">
        <v>2</v>
      </c>
      <c r="E25" s="42">
        <f>ROUNDUP((E12*Rendimientos!H3)/25,0)</f>
        <v>0</v>
      </c>
      <c r="F25" s="43" t="s">
        <v>23</v>
      </c>
      <c r="H25" s="127"/>
      <c r="I25" s="128"/>
      <c r="J25" s="128"/>
      <c r="K25" s="128"/>
      <c r="L25" s="128"/>
      <c r="M25" s="129"/>
    </row>
    <row r="26" spans="2:13" ht="17.25" x14ac:dyDescent="0.3">
      <c r="B26" s="44" t="s">
        <v>6</v>
      </c>
      <c r="C26" s="45" t="s">
        <v>46</v>
      </c>
      <c r="D26" s="46" t="s">
        <v>15</v>
      </c>
      <c r="E26" s="47">
        <f>ROUNDUP((E12*Rendimientos!H4),0)</f>
        <v>0</v>
      </c>
      <c r="F26" s="48" t="s">
        <v>14</v>
      </c>
      <c r="H26" s="127"/>
      <c r="I26" s="128"/>
      <c r="J26" s="128"/>
      <c r="K26" s="128"/>
      <c r="L26" s="128"/>
      <c r="M26" s="129"/>
    </row>
    <row r="27" spans="2:13" ht="17.25" x14ac:dyDescent="0.3">
      <c r="B27" s="40" t="s">
        <v>52</v>
      </c>
      <c r="C27" s="41" t="s">
        <v>4</v>
      </c>
      <c r="D27" s="49" t="s">
        <v>15</v>
      </c>
      <c r="E27" s="50">
        <f>ROUNDUP(E13*E12,0)</f>
        <v>0</v>
      </c>
      <c r="F27" s="43" t="s">
        <v>14</v>
      </c>
      <c r="H27" s="127"/>
      <c r="I27" s="128"/>
      <c r="J27" s="128"/>
      <c r="K27" s="128"/>
      <c r="L27" s="128"/>
      <c r="M27" s="129"/>
    </row>
    <row r="28" spans="2:13" ht="17.25" x14ac:dyDescent="0.3">
      <c r="B28" s="44" t="s">
        <v>61</v>
      </c>
      <c r="C28" s="45" t="s">
        <v>4</v>
      </c>
      <c r="D28" s="46" t="s">
        <v>15</v>
      </c>
      <c r="E28" s="47">
        <f>ROUNDUP(E12*Rendimientos!H6,0)</f>
        <v>0</v>
      </c>
      <c r="F28" s="48" t="s">
        <v>14</v>
      </c>
      <c r="H28" s="127"/>
      <c r="I28" s="128"/>
      <c r="J28" s="128"/>
      <c r="K28" s="128"/>
      <c r="L28" s="128"/>
      <c r="M28" s="129"/>
    </row>
    <row r="29" spans="2:13" ht="17.25" x14ac:dyDescent="0.3">
      <c r="B29" s="52" t="s">
        <v>42</v>
      </c>
      <c r="C29" s="53" t="s">
        <v>45</v>
      </c>
      <c r="D29" s="53" t="s">
        <v>53</v>
      </c>
      <c r="E29" s="54">
        <f>ROUNDUP((E12*1.1)/Rendimientos!F7,0)</f>
        <v>0</v>
      </c>
      <c r="F29" s="55" t="s">
        <v>22</v>
      </c>
      <c r="H29" s="127"/>
      <c r="I29" s="128"/>
      <c r="J29" s="128"/>
      <c r="K29" s="128"/>
      <c r="L29" s="128"/>
      <c r="M29" s="129"/>
    </row>
    <row r="30" spans="2:13" ht="17.25" x14ac:dyDescent="0.3">
      <c r="B30" s="44" t="s">
        <v>54</v>
      </c>
      <c r="C30" s="45" t="s">
        <v>55</v>
      </c>
      <c r="D30" s="45" t="s">
        <v>56</v>
      </c>
      <c r="E30" s="51">
        <f>ROUNDUP((E12*Rendimientos!H8)/Rendimientos!F8,0)</f>
        <v>0</v>
      </c>
      <c r="F30" s="48" t="s">
        <v>23</v>
      </c>
      <c r="H30" s="127"/>
      <c r="I30" s="128"/>
      <c r="J30" s="128"/>
      <c r="K30" s="128"/>
      <c r="L30" s="128"/>
      <c r="M30" s="129"/>
    </row>
    <row r="31" spans="2:13" ht="17.25" x14ac:dyDescent="0.3">
      <c r="B31" s="52" t="s">
        <v>58</v>
      </c>
      <c r="C31" s="53" t="s">
        <v>59</v>
      </c>
      <c r="D31" s="83" t="s">
        <v>15</v>
      </c>
      <c r="E31" s="54">
        <f>ROUNDUP((E12*1.1),0)</f>
        <v>0</v>
      </c>
      <c r="F31" s="55" t="s">
        <v>60</v>
      </c>
      <c r="H31" s="127"/>
      <c r="I31" s="128"/>
      <c r="J31" s="128"/>
      <c r="K31" s="128"/>
      <c r="L31" s="128"/>
      <c r="M31" s="129"/>
    </row>
    <row r="32" spans="2:13" ht="17.25" x14ac:dyDescent="0.3">
      <c r="B32" s="44" t="s">
        <v>32</v>
      </c>
      <c r="C32" s="45" t="s">
        <v>31</v>
      </c>
      <c r="D32" s="46" t="s">
        <v>15</v>
      </c>
      <c r="E32" s="47">
        <f>ROUNDUP(E14,0)</f>
        <v>0</v>
      </c>
      <c r="F32" s="48" t="s">
        <v>30</v>
      </c>
      <c r="H32" s="127"/>
      <c r="I32" s="128"/>
      <c r="J32" s="128"/>
      <c r="K32" s="128"/>
      <c r="L32" s="128"/>
      <c r="M32" s="129"/>
    </row>
    <row r="33" spans="2:13" ht="17.25" x14ac:dyDescent="0.3">
      <c r="B33" s="53" t="s">
        <v>33</v>
      </c>
      <c r="C33" s="53" t="s">
        <v>34</v>
      </c>
      <c r="D33" s="83" t="s">
        <v>15</v>
      </c>
      <c r="E33" s="84">
        <f>ROUNDUP(E14,0)</f>
        <v>0</v>
      </c>
      <c r="F33" s="55" t="s">
        <v>30</v>
      </c>
      <c r="H33" s="127"/>
      <c r="I33" s="128"/>
      <c r="J33" s="128"/>
      <c r="K33" s="128"/>
      <c r="L33" s="128"/>
      <c r="M33" s="129"/>
    </row>
    <row r="34" spans="2:13" ht="17.25" x14ac:dyDescent="0.3">
      <c r="B34" s="44" t="s">
        <v>33</v>
      </c>
      <c r="C34" s="45" t="s">
        <v>35</v>
      </c>
      <c r="D34" s="46" t="s">
        <v>15</v>
      </c>
      <c r="E34" s="47">
        <f>ROUNDUP((E15*E17)+(E18*E20),0)</f>
        <v>0</v>
      </c>
      <c r="F34" s="48" t="s">
        <v>30</v>
      </c>
      <c r="H34" s="112" t="s">
        <v>48</v>
      </c>
      <c r="I34" s="113"/>
      <c r="J34" s="113"/>
      <c r="K34" s="113"/>
      <c r="L34" s="113"/>
      <c r="M34" s="114"/>
    </row>
    <row r="35" spans="2:13" ht="17.25" x14ac:dyDescent="0.3">
      <c r="B35" s="53" t="s">
        <v>33</v>
      </c>
      <c r="C35" s="53" t="s">
        <v>36</v>
      </c>
      <c r="D35" s="83" t="s">
        <v>15</v>
      </c>
      <c r="E35" s="84">
        <f>ROUNDUP((E15*E16*2)+(E18*E19*2)+(E21*E22),0)</f>
        <v>0</v>
      </c>
      <c r="F35" s="55" t="s">
        <v>30</v>
      </c>
      <c r="H35" s="115" t="s">
        <v>49</v>
      </c>
      <c r="I35" s="116"/>
      <c r="J35" s="116"/>
      <c r="K35" s="116"/>
      <c r="L35" s="116"/>
      <c r="M35" s="117"/>
    </row>
    <row r="36" spans="2:13" ht="17.25" x14ac:dyDescent="0.3">
      <c r="B36" s="44" t="s">
        <v>33</v>
      </c>
      <c r="C36" s="45" t="s">
        <v>37</v>
      </c>
      <c r="D36" s="46" t="s">
        <v>15</v>
      </c>
      <c r="E36" s="47">
        <f>ROUNDUP(E15*E17,0)</f>
        <v>0</v>
      </c>
      <c r="F36" s="48" t="s">
        <v>30</v>
      </c>
      <c r="H36" s="112" t="s">
        <v>50</v>
      </c>
      <c r="I36" s="113"/>
      <c r="J36" s="113"/>
      <c r="K36" s="113"/>
      <c r="L36" s="113"/>
      <c r="M36" s="114"/>
    </row>
    <row r="37" spans="2:13" ht="18" thickBot="1" x14ac:dyDescent="0.35">
      <c r="B37" s="85" t="s">
        <v>33</v>
      </c>
      <c r="C37" s="85" t="s">
        <v>38</v>
      </c>
      <c r="D37" s="86" t="s">
        <v>15</v>
      </c>
      <c r="E37" s="87">
        <f>ROUNDUP((E15*E16*2)+(E15*E17*2)+(E18*E19*2)+(E18*E20),0)</f>
        <v>0</v>
      </c>
      <c r="F37" s="88" t="s">
        <v>30</v>
      </c>
      <c r="H37" s="118" t="s">
        <v>51</v>
      </c>
      <c r="I37" s="119"/>
      <c r="J37" s="119"/>
      <c r="K37" s="119"/>
      <c r="L37" s="119"/>
      <c r="M37" s="120"/>
    </row>
    <row r="41" spans="2:13" x14ac:dyDescent="0.25">
      <c r="B41" s="32"/>
      <c r="C41" s="32"/>
    </row>
  </sheetData>
  <sheetProtection password="C9E1" sheet="1" objects="1" scenarios="1" selectLockedCells="1"/>
  <dataConsolidate function="countNums">
    <dataRefs count="1">
      <dataRef ref="E12" sheet="SATE CERAMIC"/>
    </dataRefs>
  </dataConsolidate>
  <mergeCells count="13">
    <mergeCell ref="E24:F24"/>
    <mergeCell ref="B11:F11"/>
    <mergeCell ref="B13:D13"/>
    <mergeCell ref="B14:D14"/>
    <mergeCell ref="B12:D12"/>
    <mergeCell ref="B15:B20"/>
    <mergeCell ref="H7:M9"/>
    <mergeCell ref="H34:M34"/>
    <mergeCell ref="H35:M35"/>
    <mergeCell ref="H36:M36"/>
    <mergeCell ref="H37:M37"/>
    <mergeCell ref="H11:M11"/>
    <mergeCell ref="H12:M33"/>
  </mergeCells>
  <dataValidations xWindow="901" yWindow="450" count="3">
    <dataValidation type="decimal" allowBlank="1" showInputMessage="1" showErrorMessage="1" sqref="E12">
      <formula1>0</formula1>
      <formula2>9.99999999999999E+35</formula2>
    </dataValidation>
    <dataValidation type="decimal" allowBlank="1" showInputMessage="1" showErrorMessage="1" sqref="E14:E22">
      <formula1>0</formula1>
      <formula2>9.99999999999999E+25</formula2>
    </dataValidation>
    <dataValidation type="decimal" allowBlank="1" showInputMessage="1" showErrorMessage="1" promptTitle="Información" prompt="Indicar el número de fijaciones previstas por m2, que se deben aplicar en la fachada." sqref="E13">
      <formula1>0</formula1>
      <formula2>9.99999999999999E+25</formula2>
    </dataValidation>
  </dataValidations>
  <pageMargins left="0.7" right="0.7" top="0.75" bottom="0.75" header="0.3" footer="0.3"/>
  <pageSetup paperSize="9" orientation="portrait" r:id="rId1"/>
  <ignoredErrors>
    <ignoredError sqref="E3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windowProtection="1" workbookViewId="0">
      <selection activeCell="E21" sqref="E21"/>
    </sheetView>
  </sheetViews>
  <sheetFormatPr baseColWidth="10" defaultRowHeight="15" x14ac:dyDescent="0.25"/>
  <cols>
    <col min="4" max="4" width="20.28515625" customWidth="1"/>
    <col min="7" max="7" width="2.5703125" customWidth="1"/>
  </cols>
  <sheetData>
    <row r="1" spans="2:14" ht="15.75" thickBot="1" x14ac:dyDescent="0.3"/>
    <row r="2" spans="2:14" x14ac:dyDescent="0.25">
      <c r="B2" s="27"/>
      <c r="C2" s="124"/>
      <c r="D2" s="125"/>
      <c r="E2" s="125"/>
      <c r="F2" s="125"/>
      <c r="G2" s="125"/>
      <c r="H2" s="125"/>
      <c r="I2" s="125"/>
      <c r="J2" s="125"/>
      <c r="K2" s="125"/>
      <c r="L2" s="125"/>
      <c r="M2" s="126"/>
      <c r="N2" s="27"/>
    </row>
    <row r="3" spans="2:14" x14ac:dyDescent="0.25">
      <c r="B3" s="27"/>
      <c r="C3" s="127"/>
      <c r="D3" s="128"/>
      <c r="E3" s="128"/>
      <c r="F3" s="128"/>
      <c r="G3" s="128"/>
      <c r="H3" s="128"/>
      <c r="I3" s="128"/>
      <c r="J3" s="128"/>
      <c r="K3" s="128"/>
      <c r="L3" s="128"/>
      <c r="M3" s="129"/>
      <c r="N3" s="27"/>
    </row>
    <row r="4" spans="2:14" x14ac:dyDescent="0.25">
      <c r="B4" s="27"/>
      <c r="C4" s="127"/>
      <c r="D4" s="128"/>
      <c r="E4" s="128"/>
      <c r="F4" s="128"/>
      <c r="G4" s="128"/>
      <c r="H4" s="128"/>
      <c r="I4" s="128"/>
      <c r="J4" s="128"/>
      <c r="K4" s="128"/>
      <c r="L4" s="128"/>
      <c r="M4" s="129"/>
      <c r="N4" s="27"/>
    </row>
    <row r="5" spans="2:14" x14ac:dyDescent="0.25">
      <c r="B5" s="27"/>
      <c r="C5" s="127"/>
      <c r="D5" s="128"/>
      <c r="E5" s="128"/>
      <c r="F5" s="128"/>
      <c r="G5" s="128"/>
      <c r="H5" s="128"/>
      <c r="I5" s="128"/>
      <c r="J5" s="128"/>
      <c r="K5" s="128"/>
      <c r="L5" s="128"/>
      <c r="M5" s="129"/>
      <c r="N5" s="27"/>
    </row>
    <row r="6" spans="2:14" x14ac:dyDescent="0.25">
      <c r="B6" s="27"/>
      <c r="C6" s="127"/>
      <c r="D6" s="128"/>
      <c r="E6" s="128"/>
      <c r="F6" s="128"/>
      <c r="G6" s="128"/>
      <c r="H6" s="128"/>
      <c r="I6" s="128"/>
      <c r="J6" s="128"/>
      <c r="K6" s="128"/>
      <c r="L6" s="128"/>
      <c r="M6" s="129"/>
      <c r="N6" s="27"/>
    </row>
    <row r="7" spans="2:14" x14ac:dyDescent="0.25">
      <c r="B7" s="27"/>
      <c r="C7" s="127"/>
      <c r="D7" s="128"/>
      <c r="E7" s="128"/>
      <c r="F7" s="128"/>
      <c r="G7" s="128"/>
      <c r="H7" s="128"/>
      <c r="I7" s="128"/>
      <c r="J7" s="128"/>
      <c r="K7" s="128"/>
      <c r="L7" s="128"/>
      <c r="M7" s="129"/>
      <c r="N7" s="27"/>
    </row>
    <row r="8" spans="2:14" x14ac:dyDescent="0.25">
      <c r="B8" s="27"/>
      <c r="C8" s="127"/>
      <c r="D8" s="128"/>
      <c r="E8" s="128"/>
      <c r="F8" s="128"/>
      <c r="G8" s="128"/>
      <c r="H8" s="128"/>
      <c r="I8" s="128"/>
      <c r="J8" s="128"/>
      <c r="K8" s="128"/>
      <c r="L8" s="128"/>
      <c r="M8" s="129"/>
      <c r="N8" s="27"/>
    </row>
    <row r="9" spans="2:14" x14ac:dyDescent="0.25">
      <c r="B9" s="27"/>
      <c r="C9" s="127"/>
      <c r="D9" s="128"/>
      <c r="E9" s="128"/>
      <c r="F9" s="128"/>
      <c r="G9" s="128"/>
      <c r="H9" s="128"/>
      <c r="I9" s="128"/>
      <c r="J9" s="128"/>
      <c r="K9" s="128"/>
      <c r="L9" s="128"/>
      <c r="M9" s="129"/>
      <c r="N9" s="27"/>
    </row>
    <row r="10" spans="2:14" x14ac:dyDescent="0.25">
      <c r="B10" s="27"/>
      <c r="C10" s="127"/>
      <c r="D10" s="128"/>
      <c r="E10" s="128"/>
      <c r="F10" s="128"/>
      <c r="G10" s="128"/>
      <c r="H10" s="128"/>
      <c r="I10" s="128"/>
      <c r="J10" s="128"/>
      <c r="K10" s="128"/>
      <c r="L10" s="128"/>
      <c r="M10" s="129"/>
      <c r="N10" s="27"/>
    </row>
    <row r="11" spans="2:14" x14ac:dyDescent="0.25">
      <c r="B11" s="27"/>
      <c r="C11" s="127"/>
      <c r="D11" s="128"/>
      <c r="E11" s="128"/>
      <c r="F11" s="128"/>
      <c r="G11" s="128"/>
      <c r="H11" s="128"/>
      <c r="I11" s="128"/>
      <c r="J11" s="128"/>
      <c r="K11" s="128"/>
      <c r="L11" s="128"/>
      <c r="M11" s="129"/>
      <c r="N11" s="27"/>
    </row>
    <row r="12" spans="2:14" x14ac:dyDescent="0.25">
      <c r="B12" s="27"/>
      <c r="C12" s="127"/>
      <c r="D12" s="128"/>
      <c r="E12" s="128"/>
      <c r="F12" s="128"/>
      <c r="G12" s="128"/>
      <c r="H12" s="128"/>
      <c r="I12" s="128"/>
      <c r="J12" s="128"/>
      <c r="K12" s="128"/>
      <c r="L12" s="128"/>
      <c r="M12" s="129"/>
      <c r="N12" s="27"/>
    </row>
    <row r="13" spans="2:14" x14ac:dyDescent="0.25">
      <c r="B13" s="27"/>
      <c r="C13" s="127"/>
      <c r="D13" s="128"/>
      <c r="E13" s="128"/>
      <c r="F13" s="128"/>
      <c r="G13" s="128"/>
      <c r="H13" s="128"/>
      <c r="I13" s="128"/>
      <c r="J13" s="128"/>
      <c r="K13" s="128"/>
      <c r="L13" s="128"/>
      <c r="M13" s="129"/>
      <c r="N13" s="27"/>
    </row>
    <row r="14" spans="2:14" x14ac:dyDescent="0.25">
      <c r="B14" s="27"/>
      <c r="C14" s="127"/>
      <c r="D14" s="128"/>
      <c r="E14" s="128"/>
      <c r="F14" s="128"/>
      <c r="G14" s="128"/>
      <c r="H14" s="128"/>
      <c r="I14" s="128"/>
      <c r="J14" s="128"/>
      <c r="K14" s="128"/>
      <c r="L14" s="128"/>
      <c r="M14" s="129"/>
      <c r="N14" s="27"/>
    </row>
    <row r="15" spans="2:14" x14ac:dyDescent="0.25">
      <c r="B15" s="27"/>
      <c r="C15" s="127"/>
      <c r="D15" s="128"/>
      <c r="E15" s="128"/>
      <c r="F15" s="128"/>
      <c r="G15" s="128"/>
      <c r="H15" s="128"/>
      <c r="I15" s="128"/>
      <c r="J15" s="128"/>
      <c r="K15" s="128"/>
      <c r="L15" s="128"/>
      <c r="M15" s="129"/>
      <c r="N15" s="27"/>
    </row>
    <row r="16" spans="2:14" x14ac:dyDescent="0.25">
      <c r="B16" s="27"/>
      <c r="C16" s="127"/>
      <c r="D16" s="128"/>
      <c r="E16" s="128"/>
      <c r="F16" s="128"/>
      <c r="G16" s="128"/>
      <c r="H16" s="128"/>
      <c r="I16" s="128"/>
      <c r="J16" s="128"/>
      <c r="K16" s="128"/>
      <c r="L16" s="128"/>
      <c r="M16" s="129"/>
      <c r="N16" s="27"/>
    </row>
    <row r="17" spans="2:14" x14ac:dyDescent="0.25">
      <c r="B17" s="27"/>
      <c r="C17" s="127"/>
      <c r="D17" s="128"/>
      <c r="E17" s="128"/>
      <c r="F17" s="128"/>
      <c r="G17" s="128"/>
      <c r="H17" s="128"/>
      <c r="I17" s="128"/>
      <c r="J17" s="128"/>
      <c r="K17" s="128"/>
      <c r="L17" s="128"/>
      <c r="M17" s="129"/>
      <c r="N17" s="27"/>
    </row>
    <row r="18" spans="2:14" ht="15.75" thickBot="1" x14ac:dyDescent="0.3">
      <c r="B18" s="27"/>
      <c r="C18" s="147"/>
      <c r="D18" s="148"/>
      <c r="E18" s="148"/>
      <c r="F18" s="148"/>
      <c r="G18" s="148"/>
      <c r="H18" s="148"/>
      <c r="I18" s="148"/>
      <c r="J18" s="148"/>
      <c r="K18" s="148"/>
      <c r="L18" s="148"/>
      <c r="M18" s="149"/>
      <c r="N18" s="27"/>
    </row>
    <row r="19" spans="2:14" ht="17.25" thickBot="1" x14ac:dyDescent="0.35">
      <c r="C19" s="1"/>
      <c r="D19" s="1"/>
      <c r="E19" s="1"/>
      <c r="F19" s="1"/>
    </row>
    <row r="20" spans="2:14" ht="17.25" thickBot="1" x14ac:dyDescent="0.35">
      <c r="C20" s="150" t="s">
        <v>19</v>
      </c>
      <c r="D20" s="151"/>
      <c r="E20" s="89"/>
      <c r="F20" s="90"/>
      <c r="H20" s="91" t="s">
        <v>62</v>
      </c>
      <c r="I20" s="92"/>
      <c r="J20" s="91"/>
      <c r="K20" s="92"/>
      <c r="L20" s="91"/>
      <c r="M20" s="93"/>
    </row>
    <row r="21" spans="2:14" ht="16.5" x14ac:dyDescent="0.3">
      <c r="C21" s="152" t="s">
        <v>63</v>
      </c>
      <c r="D21" s="152"/>
      <c r="E21" s="94">
        <v>0</v>
      </c>
      <c r="F21" s="95" t="s">
        <v>64</v>
      </c>
      <c r="G21" s="78"/>
      <c r="H21" s="96"/>
      <c r="I21" s="97"/>
      <c r="J21" s="97"/>
      <c r="K21" s="97"/>
      <c r="L21" s="97"/>
      <c r="M21" s="98"/>
    </row>
    <row r="22" spans="2:14" ht="16.5" x14ac:dyDescent="0.3">
      <c r="C22" s="146" t="s">
        <v>65</v>
      </c>
      <c r="D22" s="146"/>
      <c r="E22" s="94">
        <v>0</v>
      </c>
      <c r="F22" s="99" t="s">
        <v>64</v>
      </c>
      <c r="G22" s="78"/>
      <c r="H22" s="96"/>
      <c r="I22" s="97"/>
      <c r="J22" s="97"/>
      <c r="K22" s="97"/>
      <c r="L22" s="97"/>
      <c r="M22" s="98"/>
    </row>
    <row r="23" spans="2:14" ht="16.5" x14ac:dyDescent="0.3">
      <c r="C23" s="153" t="s">
        <v>66</v>
      </c>
      <c r="D23" s="153"/>
      <c r="E23" s="94">
        <v>0</v>
      </c>
      <c r="F23" s="95" t="s">
        <v>64</v>
      </c>
      <c r="G23" s="78"/>
      <c r="H23" s="96"/>
      <c r="I23" s="97"/>
      <c r="J23" s="97"/>
      <c r="K23" s="97"/>
      <c r="L23" s="97"/>
      <c r="M23" s="98"/>
    </row>
    <row r="24" spans="2:14" ht="16.5" x14ac:dyDescent="0.3">
      <c r="C24" s="146" t="s">
        <v>67</v>
      </c>
      <c r="D24" s="146"/>
      <c r="E24" s="94">
        <v>0</v>
      </c>
      <c r="F24" s="99" t="s">
        <v>64</v>
      </c>
      <c r="G24" s="78"/>
      <c r="H24" s="96"/>
      <c r="I24" s="97"/>
      <c r="J24" s="97"/>
      <c r="K24" s="97"/>
      <c r="L24" s="97"/>
      <c r="M24" s="98"/>
    </row>
    <row r="25" spans="2:14" x14ac:dyDescent="0.25">
      <c r="C25" s="153" t="s">
        <v>68</v>
      </c>
      <c r="D25" s="153"/>
      <c r="E25" s="94">
        <v>0</v>
      </c>
      <c r="F25" s="95" t="s">
        <v>10</v>
      </c>
      <c r="H25" s="96"/>
      <c r="I25" s="97"/>
      <c r="J25" s="97"/>
      <c r="K25" s="97"/>
      <c r="L25" s="97"/>
      <c r="M25" s="98"/>
    </row>
    <row r="26" spans="2:14" ht="16.5" x14ac:dyDescent="0.3">
      <c r="C26" s="100"/>
      <c r="D26" s="100"/>
      <c r="E26" s="81"/>
      <c r="F26" s="101"/>
      <c r="H26" s="96"/>
      <c r="I26" s="97"/>
      <c r="J26" s="97"/>
      <c r="K26" s="97"/>
      <c r="L26" s="97"/>
      <c r="M26" s="98"/>
    </row>
    <row r="27" spans="2:14" ht="17.25" thickBot="1" x14ac:dyDescent="0.35">
      <c r="C27" s="102"/>
      <c r="D27" s="102"/>
      <c r="E27" s="82"/>
      <c r="F27" s="19"/>
      <c r="H27" s="96"/>
      <c r="I27" s="97"/>
      <c r="J27" s="97"/>
      <c r="K27" s="97"/>
      <c r="L27" s="97"/>
      <c r="M27" s="98"/>
    </row>
    <row r="28" spans="2:14" ht="15.75" thickBot="1" x14ac:dyDescent="0.3">
      <c r="C28" s="154" t="s">
        <v>43</v>
      </c>
      <c r="D28" s="155"/>
      <c r="E28" s="103">
        <f>IFERROR(ROUNDUP((((E21+E22)/(E21*E22))*E23*E24*1.5)*E25,0),0)</f>
        <v>0</v>
      </c>
      <c r="F28" s="104" t="s">
        <v>69</v>
      </c>
      <c r="H28" s="105"/>
      <c r="I28" s="106"/>
      <c r="J28" s="106"/>
      <c r="K28" s="106"/>
      <c r="L28" s="106"/>
      <c r="M28" s="107"/>
    </row>
    <row r="29" spans="2:14" ht="17.25" thickBot="1" x14ac:dyDescent="0.35">
      <c r="C29" s="108"/>
      <c r="D29" s="108"/>
      <c r="E29" s="78"/>
      <c r="F29" s="4"/>
    </row>
    <row r="30" spans="2:14" x14ac:dyDescent="0.25">
      <c r="C30" s="150" t="s">
        <v>70</v>
      </c>
      <c r="D30" s="151"/>
      <c r="E30" s="151"/>
      <c r="F30" s="156"/>
      <c r="H30" s="157" t="s">
        <v>41</v>
      </c>
      <c r="I30" s="157"/>
      <c r="J30" s="157"/>
      <c r="K30" s="157"/>
      <c r="L30" s="157"/>
      <c r="M30" s="157"/>
    </row>
    <row r="31" spans="2:14" ht="16.5" x14ac:dyDescent="0.3">
      <c r="C31" s="158" t="s">
        <v>71</v>
      </c>
      <c r="D31" s="158"/>
      <c r="E31" s="109" t="s">
        <v>72</v>
      </c>
      <c r="F31" s="109" t="s">
        <v>73</v>
      </c>
      <c r="H31" s="157"/>
      <c r="I31" s="157"/>
      <c r="J31" s="157"/>
      <c r="K31" s="157"/>
      <c r="L31" s="157"/>
      <c r="M31" s="157"/>
    </row>
    <row r="32" spans="2:14" ht="16.5" x14ac:dyDescent="0.3">
      <c r="C32" s="159" t="s">
        <v>74</v>
      </c>
      <c r="D32" s="159"/>
      <c r="E32" s="33" t="s">
        <v>72</v>
      </c>
      <c r="F32" s="33" t="s">
        <v>73</v>
      </c>
      <c r="H32" s="157"/>
      <c r="I32" s="157"/>
      <c r="J32" s="157"/>
      <c r="K32" s="157"/>
      <c r="L32" s="157"/>
      <c r="M32" s="157"/>
    </row>
    <row r="33" spans="3:13" ht="16.5" x14ac:dyDescent="0.3">
      <c r="C33" s="158" t="s">
        <v>75</v>
      </c>
      <c r="D33" s="158"/>
      <c r="E33" s="109" t="s">
        <v>72</v>
      </c>
      <c r="F33" s="109" t="s">
        <v>73</v>
      </c>
      <c r="H33" s="157"/>
      <c r="I33" s="157"/>
      <c r="J33" s="157"/>
      <c r="K33" s="157"/>
      <c r="L33" s="157"/>
      <c r="M33" s="157"/>
    </row>
  </sheetData>
  <sheetProtection sheet="1" objects="1" scenarios="1" selectLockedCells="1"/>
  <mergeCells count="13">
    <mergeCell ref="C25:D25"/>
    <mergeCell ref="C28:D28"/>
    <mergeCell ref="C30:F30"/>
    <mergeCell ref="H30:M33"/>
    <mergeCell ref="C31:D31"/>
    <mergeCell ref="C32:D32"/>
    <mergeCell ref="C33:D33"/>
    <mergeCell ref="C24:D24"/>
    <mergeCell ref="C2:M18"/>
    <mergeCell ref="C20:D20"/>
    <mergeCell ref="C21:D21"/>
    <mergeCell ref="C22:D22"/>
    <mergeCell ref="C23:D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C2:R11"/>
  <sheetViews>
    <sheetView windowProtection="1" zoomScaleNormal="100" workbookViewId="0">
      <selection activeCell="D8" sqref="D8"/>
    </sheetView>
  </sheetViews>
  <sheetFormatPr baseColWidth="10" defaultRowHeight="16.5" x14ac:dyDescent="0.3"/>
  <cols>
    <col min="1" max="2" width="11.42578125" style="1"/>
    <col min="3" max="3" width="47" style="1" customWidth="1"/>
    <col min="4" max="4" width="41" style="1" bestFit="1" customWidth="1"/>
    <col min="5" max="5" width="13.42578125" style="2" bestFit="1" customWidth="1"/>
    <col min="6" max="6" width="6.7109375" style="2" customWidth="1"/>
    <col min="7" max="7" width="6.140625" style="2" customWidth="1"/>
    <col min="8" max="8" width="7.5703125" style="1" customWidth="1"/>
    <col min="9" max="9" width="8.5703125" style="1" customWidth="1"/>
    <col min="10" max="10" width="11.42578125" style="1"/>
    <col min="11" max="12" width="11.42578125" style="2" customWidth="1"/>
    <col min="13" max="17" width="11.42578125" style="1" customWidth="1"/>
    <col min="18" max="16384" width="11.42578125" style="1"/>
  </cols>
  <sheetData>
    <row r="2" spans="3:18" x14ac:dyDescent="0.3">
      <c r="C2" s="28" t="s">
        <v>5</v>
      </c>
      <c r="D2" s="29" t="s">
        <v>1</v>
      </c>
      <c r="E2" s="29" t="s">
        <v>0</v>
      </c>
      <c r="F2" s="160" t="s">
        <v>8</v>
      </c>
      <c r="G2" s="161"/>
      <c r="H2" s="160" t="s">
        <v>3</v>
      </c>
      <c r="I2" s="162"/>
      <c r="K2" s="27"/>
      <c r="L2" s="19"/>
      <c r="M2" s="19"/>
      <c r="N2" s="19"/>
      <c r="O2" s="79"/>
      <c r="P2" s="79"/>
      <c r="Q2" s="16"/>
      <c r="R2" s="78"/>
    </row>
    <row r="3" spans="3:18" x14ac:dyDescent="0.3">
      <c r="C3" s="5" t="s">
        <v>18</v>
      </c>
      <c r="D3" s="24" t="s">
        <v>16</v>
      </c>
      <c r="E3" s="3" t="s">
        <v>2</v>
      </c>
      <c r="F3" s="3">
        <v>25</v>
      </c>
      <c r="G3" s="8" t="s">
        <v>9</v>
      </c>
      <c r="H3" s="3">
        <v>14</v>
      </c>
      <c r="I3" s="4" t="s">
        <v>11</v>
      </c>
      <c r="J3" s="22"/>
      <c r="K3" s="27"/>
      <c r="L3" s="19"/>
      <c r="M3" s="19"/>
      <c r="N3" s="19"/>
      <c r="O3" s="79"/>
      <c r="P3" s="79"/>
      <c r="Q3" s="16"/>
      <c r="R3" s="78"/>
    </row>
    <row r="4" spans="3:18" x14ac:dyDescent="0.3">
      <c r="C4" s="77" t="s">
        <v>6</v>
      </c>
      <c r="D4" s="25" t="s">
        <v>46</v>
      </c>
      <c r="E4" s="13" t="s">
        <v>15</v>
      </c>
      <c r="F4" s="11">
        <v>0.5</v>
      </c>
      <c r="G4" s="10" t="s">
        <v>10</v>
      </c>
      <c r="H4" s="31">
        <v>2</v>
      </c>
      <c r="I4" s="10" t="s">
        <v>13</v>
      </c>
      <c r="J4" s="22"/>
      <c r="K4" s="27"/>
      <c r="L4" s="19"/>
      <c r="M4" s="19"/>
      <c r="N4" s="19"/>
      <c r="O4" s="79"/>
      <c r="P4" s="79"/>
      <c r="Q4" s="16"/>
      <c r="R4" s="78"/>
    </row>
    <row r="5" spans="3:18" x14ac:dyDescent="0.3">
      <c r="C5" s="5" t="s">
        <v>52</v>
      </c>
      <c r="D5" s="24" t="s">
        <v>4</v>
      </c>
      <c r="E5" s="14" t="s">
        <v>15</v>
      </c>
      <c r="F5" s="3">
        <v>200</v>
      </c>
      <c r="G5" s="4" t="s">
        <v>14</v>
      </c>
      <c r="H5" s="167" t="s">
        <v>82</v>
      </c>
      <c r="I5" s="168"/>
      <c r="J5" s="22"/>
      <c r="K5" s="27"/>
      <c r="L5" s="19"/>
      <c r="M5" s="19"/>
      <c r="N5" s="19"/>
      <c r="O5" s="79"/>
      <c r="P5" s="79"/>
      <c r="Q5" s="16"/>
      <c r="R5" s="78"/>
    </row>
    <row r="6" spans="3:18" x14ac:dyDescent="0.3">
      <c r="C6" s="9" t="s">
        <v>57</v>
      </c>
      <c r="D6" s="25" t="s">
        <v>4</v>
      </c>
      <c r="E6" s="13" t="s">
        <v>15</v>
      </c>
      <c r="F6" s="25">
        <v>200</v>
      </c>
      <c r="G6" s="15" t="s">
        <v>14</v>
      </c>
      <c r="H6" s="25">
        <v>2</v>
      </c>
      <c r="I6" s="15" t="s">
        <v>13</v>
      </c>
      <c r="J6" s="22"/>
      <c r="K6" s="27"/>
      <c r="L6" s="19"/>
      <c r="M6" s="19"/>
      <c r="N6" s="19"/>
      <c r="O6" s="79"/>
      <c r="P6" s="79"/>
      <c r="Q6" s="16"/>
      <c r="R6" s="78"/>
    </row>
    <row r="7" spans="3:18" x14ac:dyDescent="0.3">
      <c r="C7" s="18" t="s">
        <v>7</v>
      </c>
      <c r="D7" s="23" t="s">
        <v>17</v>
      </c>
      <c r="E7" s="23" t="s">
        <v>53</v>
      </c>
      <c r="F7" s="23">
        <v>25</v>
      </c>
      <c r="G7" s="19" t="s">
        <v>10</v>
      </c>
      <c r="H7" s="20">
        <v>1.1000000000000001</v>
      </c>
      <c r="I7" s="19" t="s">
        <v>12</v>
      </c>
      <c r="J7" s="22"/>
      <c r="K7" s="27"/>
      <c r="L7" s="19"/>
      <c r="M7" s="19"/>
      <c r="N7" s="19"/>
      <c r="O7" s="79"/>
      <c r="P7" s="79"/>
      <c r="Q7" s="16"/>
      <c r="R7" s="78"/>
    </row>
    <row r="8" spans="3:18" x14ac:dyDescent="0.3">
      <c r="C8" s="9" t="s">
        <v>54</v>
      </c>
      <c r="D8" s="25" t="s">
        <v>55</v>
      </c>
      <c r="E8" s="25" t="s">
        <v>56</v>
      </c>
      <c r="F8" s="25">
        <v>25</v>
      </c>
      <c r="G8" s="110" t="s">
        <v>9</v>
      </c>
      <c r="H8" s="11">
        <v>10</v>
      </c>
      <c r="I8" s="15" t="s">
        <v>11</v>
      </c>
      <c r="J8" s="22"/>
      <c r="K8" s="27"/>
      <c r="L8" s="19"/>
      <c r="M8" s="19"/>
      <c r="N8" s="19"/>
      <c r="O8" s="79"/>
      <c r="P8" s="79"/>
      <c r="Q8" s="16"/>
      <c r="R8" s="78"/>
    </row>
    <row r="9" spans="3:18" x14ac:dyDescent="0.3">
      <c r="C9" s="9" t="s">
        <v>76</v>
      </c>
      <c r="D9" s="25" t="s">
        <v>77</v>
      </c>
      <c r="E9" s="25" t="s">
        <v>78</v>
      </c>
      <c r="F9" s="25">
        <v>15</v>
      </c>
      <c r="G9" s="80" t="s">
        <v>9</v>
      </c>
      <c r="H9" s="163" t="s">
        <v>79</v>
      </c>
      <c r="I9" s="164"/>
      <c r="J9" s="22"/>
      <c r="K9" s="27"/>
      <c r="L9" s="19"/>
      <c r="M9" s="19"/>
      <c r="N9" s="19"/>
      <c r="O9" s="79"/>
      <c r="P9" s="79"/>
      <c r="Q9" s="16"/>
      <c r="R9" s="78"/>
    </row>
    <row r="10" spans="3:18" x14ac:dyDescent="0.3">
      <c r="C10" s="21"/>
      <c r="D10" s="6"/>
      <c r="E10" s="7"/>
      <c r="F10" s="7"/>
      <c r="G10" s="4"/>
      <c r="H10" s="12"/>
      <c r="I10" s="12"/>
      <c r="K10" s="19"/>
      <c r="L10" s="19"/>
      <c r="M10" s="78"/>
      <c r="N10" s="78"/>
      <c r="O10" s="78"/>
      <c r="P10" s="78"/>
      <c r="Q10" s="78"/>
      <c r="R10" s="78"/>
    </row>
    <row r="11" spans="3:18" x14ac:dyDescent="0.3">
      <c r="K11" s="17"/>
      <c r="L11" s="17"/>
    </row>
  </sheetData>
  <sheetProtection password="C9E1" sheet="1" objects="1" scenarios="1" selectLockedCells="1" selectUnlockedCells="1"/>
  <mergeCells count="4">
    <mergeCell ref="F2:G2"/>
    <mergeCell ref="H2:I2"/>
    <mergeCell ref="H9:I9"/>
    <mergeCell ref="H5:I5"/>
  </mergeCells>
  <pageMargins left="0.25" right="0.25" top="0.75" bottom="0.75" header="0.3" footer="0.3"/>
  <pageSetup paperSize="9"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Q2"/>
  <sheetViews>
    <sheetView windowProtection="1" zoomScale="90" zoomScaleNormal="90" workbookViewId="0">
      <selection activeCell="G31" sqref="G31"/>
    </sheetView>
  </sheetViews>
  <sheetFormatPr baseColWidth="10" defaultRowHeight="15" x14ac:dyDescent="0.25"/>
  <sheetData>
    <row r="2" spans="2:17" x14ac:dyDescent="0.25">
      <c r="B2" s="166" t="s">
        <v>81</v>
      </c>
      <c r="C2" s="166"/>
      <c r="D2" s="166"/>
      <c r="E2" s="30"/>
      <c r="F2" s="30"/>
      <c r="G2" s="30"/>
      <c r="H2" s="30"/>
      <c r="I2" s="30"/>
      <c r="J2" s="30"/>
      <c r="K2" s="30"/>
      <c r="L2" s="30"/>
      <c r="M2" s="165" t="s">
        <v>21</v>
      </c>
      <c r="N2" s="165"/>
      <c r="O2" s="165"/>
      <c r="P2" s="165"/>
      <c r="Q2" s="165"/>
    </row>
  </sheetData>
  <sheetProtection password="C9E1" sheet="1" objects="1" scenarios="1" selectLockedCells="1" selectUnlockedCells="1"/>
  <mergeCells count="1">
    <mergeCell ref="M2:Q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SATE CERAMIC</vt:lpstr>
      <vt:lpstr>JUNTADUR PLUS SATE</vt:lpstr>
      <vt:lpstr>Rendimientos</vt:lpstr>
      <vt:lpstr>Fijaciones</vt:lpstr>
      <vt:lpstr>Acabados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Enrique Grancha</cp:lastModifiedBy>
  <cp:lastPrinted>2015-11-23T15:40:18Z</cp:lastPrinted>
  <dcterms:created xsi:type="dcterms:W3CDTF">2015-11-23T11:56:02Z</dcterms:created>
  <dcterms:modified xsi:type="dcterms:W3CDTF">2020-06-08T14:14:53Z</dcterms:modified>
</cp:coreProperties>
</file>